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80" windowHeight="12405" activeTab="2"/>
  </bookViews>
  <sheets>
    <sheet name="Crédits" sheetId="1" r:id="rId1"/>
    <sheet name="Modules" sheetId="2" r:id="rId2"/>
    <sheet name="Unités d'apprentissage (UA)" sheetId="3" r:id="rId3"/>
  </sheets>
  <definedNames>
    <definedName name="Durée__M1">Modules!$C$7</definedName>
    <definedName name="Durée__M10">Modules!$C$34</definedName>
    <definedName name="Durée__M11">Modules!$C$37</definedName>
    <definedName name="Durée__M12">Modules!$C$40</definedName>
    <definedName name="Durée__M13">Modules!$C$43</definedName>
    <definedName name="Durée__M14">Modules!$C$46</definedName>
    <definedName name="Durée__M15">Modules!$C$49</definedName>
    <definedName name="Durée__M16">Modules!$C$52</definedName>
    <definedName name="Durée__M17">Modules!$C$55</definedName>
    <definedName name="Durée__M18">Modules!$C$58</definedName>
    <definedName name="Durée__M19">Modules!$C$61</definedName>
    <definedName name="Durée__M2">Modules!$C$10</definedName>
    <definedName name="Durée__M20">Modules!$C$64</definedName>
    <definedName name="Durée__M3">Modules!$C$13</definedName>
    <definedName name="Durée__M4">Modules!$C$16</definedName>
    <definedName name="Durée__M5">Modules!$C$19</definedName>
    <definedName name="Durée__M6">Modules!$C$22</definedName>
    <definedName name="Durée__M7">Modules!$C$25</definedName>
    <definedName name="Durée__M8">Modules!$C$28</definedName>
    <definedName name="Durée__M9">Modules!$C$31</definedName>
    <definedName name="Nombre_d_heure_cible">Crédits!$B$11</definedName>
    <definedName name="Nombre_de_crédits">Crédits!$B$10</definedName>
    <definedName name="Pourcent_Module">Modules!$B$7:$B$64</definedName>
    <definedName name="TotalHeures">'Unités d''apprentissage (UA)'!#REF!</definedName>
  </definedNames>
  <calcPr calcId="125725"/>
</workbook>
</file>

<file path=xl/calcChain.xml><?xml version="1.0" encoding="utf-8"?>
<calcChain xmlns="http://schemas.openxmlformats.org/spreadsheetml/2006/main">
  <c r="I31" i="3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38"/>
  <c r="D37"/>
  <c r="D36"/>
  <c r="D35"/>
  <c r="D34"/>
  <c r="D33"/>
  <c r="D32"/>
  <c r="D31"/>
  <c r="I11"/>
  <c r="J32"/>
  <c r="J31"/>
  <c r="J30"/>
  <c r="J29"/>
  <c r="J33"/>
  <c r="D30"/>
  <c r="G33"/>
  <c r="F33"/>
  <c r="E33"/>
  <c r="H32"/>
  <c r="F32"/>
  <c r="E32"/>
  <c r="F31"/>
  <c r="E31"/>
  <c r="G30"/>
  <c r="F30"/>
  <c r="E30"/>
  <c r="I29"/>
  <c r="F29"/>
  <c r="E29"/>
  <c r="B11" i="1"/>
  <c r="B3" i="2"/>
  <c r="C4"/>
  <c r="D4" s="1"/>
  <c r="K108" i="3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E6"/>
  <c r="D6"/>
  <c r="J6"/>
  <c r="I6"/>
  <c r="H6"/>
  <c r="G6"/>
  <c r="F6"/>
  <c r="C64" i="2" l="1"/>
  <c r="C52"/>
  <c r="C40"/>
  <c r="C28"/>
  <c r="C13"/>
  <c r="C58"/>
  <c r="C46"/>
  <c r="C34"/>
  <c r="C22"/>
  <c r="C61"/>
  <c r="C55"/>
  <c r="C49"/>
  <c r="C43"/>
  <c r="C37"/>
  <c r="C31"/>
  <c r="C25"/>
  <c r="C19"/>
  <c r="C7"/>
  <c r="I5" i="3"/>
  <c r="J5"/>
  <c r="F5"/>
  <c r="K6"/>
  <c r="H5"/>
  <c r="D5"/>
  <c r="L6"/>
  <c r="C16" i="2"/>
  <c r="C10"/>
  <c r="G5" i="3"/>
  <c r="E5"/>
  <c r="M6" l="1"/>
  <c r="C3" i="2"/>
  <c r="D3" s="1"/>
</calcChain>
</file>

<file path=xl/sharedStrings.xml><?xml version="1.0" encoding="utf-8"?>
<sst xmlns="http://schemas.openxmlformats.org/spreadsheetml/2006/main" count="306" uniqueCount="194">
  <si>
    <t>Nombre de crédits</t>
  </si>
  <si>
    <t>Nombre d'heure cible</t>
  </si>
  <si>
    <t>Modules</t>
  </si>
  <si>
    <t>UA100</t>
  </si>
  <si>
    <t>% du cours</t>
  </si>
  <si>
    <t>Information</t>
  </si>
  <si>
    <t>Exposition</t>
  </si>
  <si>
    <t>Interaction</t>
  </si>
  <si>
    <t>Production</t>
  </si>
  <si>
    <t>Autoévaluation</t>
  </si>
  <si>
    <t>Évaluation</t>
  </si>
  <si>
    <t>Analyse</t>
  </si>
  <si>
    <t>Totaux (heures)</t>
  </si>
  <si>
    <t>UA</t>
  </si>
  <si>
    <t>Module</t>
  </si>
  <si>
    <t>Titre UA</t>
  </si>
  <si>
    <t>Cible</t>
  </si>
  <si>
    <t>Actuel</t>
  </si>
  <si>
    <t>Durée totale du cours (%)</t>
  </si>
  <si>
    <t>Titre du module 6</t>
  </si>
  <si>
    <t>Titre du module 7</t>
  </si>
  <si>
    <t>Titre du module 8</t>
  </si>
  <si>
    <t>Titre du module 9</t>
  </si>
  <si>
    <t>Titre du module 10</t>
  </si>
  <si>
    <t>Titre du module 11</t>
  </si>
  <si>
    <t>Titre du module 12</t>
  </si>
  <si>
    <t>Titre du module 13</t>
  </si>
  <si>
    <t>Titre du module 14</t>
  </si>
  <si>
    <t>Titre du module 15</t>
  </si>
  <si>
    <t>Titre du module 16</t>
  </si>
  <si>
    <t>Titre du module 17</t>
  </si>
  <si>
    <t>Titre du module 18</t>
  </si>
  <si>
    <t>Titre du module 19</t>
  </si>
  <si>
    <t>Titre du module 20</t>
  </si>
  <si>
    <t>Différence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</si>
  <si>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</si>
  <si>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</si>
  <si>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</si>
  <si>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</si>
  <si>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</si>
  <si>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</si>
  <si>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</si>
  <si>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</si>
  <si>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</si>
  <si>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</si>
  <si>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</si>
  <si>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</si>
  <si>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</si>
  <si>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</si>
  <si>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</si>
  <si>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</si>
  <si>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</si>
  <si>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</si>
  <si>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</si>
  <si>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</si>
  <si>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Total hrs UA</t>
  </si>
  <si>
    <t>Total (hrs)</t>
  </si>
  <si>
    <t>Durée totale du cours (hrs)</t>
  </si>
  <si>
    <t>Durée (hrs)</t>
  </si>
  <si>
    <t>UA001</t>
  </si>
  <si>
    <t>UA002</t>
  </si>
  <si>
    <t>UA003</t>
  </si>
  <si>
    <t>UA004</t>
  </si>
  <si>
    <t>UA005</t>
  </si>
  <si>
    <t>UA006</t>
  </si>
  <si>
    <t>UA007</t>
  </si>
  <si>
    <t>UA008</t>
  </si>
  <si>
    <t>UA009</t>
  </si>
  <si>
    <t>UA010</t>
  </si>
  <si>
    <t>UA011</t>
  </si>
  <si>
    <t>UA012</t>
  </si>
  <si>
    <t>UA013</t>
  </si>
  <si>
    <t>UA014</t>
  </si>
  <si>
    <t>UA015</t>
  </si>
  <si>
    <t>UA016</t>
  </si>
  <si>
    <t>UA017</t>
  </si>
  <si>
    <t>UA018</t>
  </si>
  <si>
    <t>UA019</t>
  </si>
  <si>
    <t>UA020</t>
  </si>
  <si>
    <t>UA021</t>
  </si>
  <si>
    <t>UA022</t>
  </si>
  <si>
    <t>UA023</t>
  </si>
  <si>
    <t>UA024</t>
  </si>
  <si>
    <t>UA025</t>
  </si>
  <si>
    <t>UA026</t>
  </si>
  <si>
    <t>UA027</t>
  </si>
  <si>
    <t>UA028</t>
  </si>
  <si>
    <t>UA029</t>
  </si>
  <si>
    <t>UA030</t>
  </si>
  <si>
    <t>UA031</t>
  </si>
  <si>
    <t>UA032</t>
  </si>
  <si>
    <t>UA033</t>
  </si>
  <si>
    <t>UA034</t>
  </si>
  <si>
    <t>UA035</t>
  </si>
  <si>
    <t>UA036</t>
  </si>
  <si>
    <t>UA037</t>
  </si>
  <si>
    <t>UA038</t>
  </si>
  <si>
    <t>UA039</t>
  </si>
  <si>
    <t>UA040</t>
  </si>
  <si>
    <t>UA041</t>
  </si>
  <si>
    <t>UA042</t>
  </si>
  <si>
    <t>UA043</t>
  </si>
  <si>
    <t>UA044</t>
  </si>
  <si>
    <t>UA045</t>
  </si>
  <si>
    <t>UA046</t>
  </si>
  <si>
    <t>UA047</t>
  </si>
  <si>
    <t>UA048</t>
  </si>
  <si>
    <t>UA049</t>
  </si>
  <si>
    <t>UA050</t>
  </si>
  <si>
    <t>UA051</t>
  </si>
  <si>
    <t>UA052</t>
  </si>
  <si>
    <t>UA053</t>
  </si>
  <si>
    <t>UA054</t>
  </si>
  <si>
    <t>UA055</t>
  </si>
  <si>
    <t>UA056</t>
  </si>
  <si>
    <t>UA057</t>
  </si>
  <si>
    <t>UA058</t>
  </si>
  <si>
    <t>UA059</t>
  </si>
  <si>
    <t>UA060</t>
  </si>
  <si>
    <t>UA061</t>
  </si>
  <si>
    <t>UA062</t>
  </si>
  <si>
    <t>UA063</t>
  </si>
  <si>
    <t>UA064</t>
  </si>
  <si>
    <t>UA065</t>
  </si>
  <si>
    <t>UA066</t>
  </si>
  <si>
    <t>UA067</t>
  </si>
  <si>
    <t>UA068</t>
  </si>
  <si>
    <t>UA069</t>
  </si>
  <si>
    <t>UA070</t>
  </si>
  <si>
    <t>UA071</t>
  </si>
  <si>
    <t>UA072</t>
  </si>
  <si>
    <t>UA073</t>
  </si>
  <si>
    <t>UA074</t>
  </si>
  <si>
    <t>UA075</t>
  </si>
  <si>
    <t>UA076</t>
  </si>
  <si>
    <t>UA077</t>
  </si>
  <si>
    <t>UA078</t>
  </si>
  <si>
    <t>UA079</t>
  </si>
  <si>
    <t>UA080</t>
  </si>
  <si>
    <t>UA081</t>
  </si>
  <si>
    <t>UA082</t>
  </si>
  <si>
    <t>UA083</t>
  </si>
  <si>
    <t>UA084</t>
  </si>
  <si>
    <t>UA085</t>
  </si>
  <si>
    <t>UA086</t>
  </si>
  <si>
    <t>UA087</t>
  </si>
  <si>
    <t>UA088</t>
  </si>
  <si>
    <t>UA089</t>
  </si>
  <si>
    <t>UA090</t>
  </si>
  <si>
    <t>UA091</t>
  </si>
  <si>
    <t>UA092</t>
  </si>
  <si>
    <t>UA093</t>
  </si>
  <si>
    <t>UA094</t>
  </si>
  <si>
    <t>UA095</t>
  </si>
  <si>
    <t>UA096</t>
  </si>
  <si>
    <t>UA097</t>
  </si>
  <si>
    <t>UA098</t>
  </si>
  <si>
    <t>UA099</t>
  </si>
  <si>
    <t>Notion de base en protection de la santé publique (maladies infectieuses, santé au travail et santé environnementale)</t>
  </si>
  <si>
    <t>Protection de la santé publique (maladies infectieuses)</t>
  </si>
  <si>
    <t>Épidémiologie d'intervention appliquée à l'investigation et à la gestion des épidémies</t>
  </si>
  <si>
    <t xml:space="preserve">Protection de la santé publique (santé environnementale) </t>
  </si>
  <si>
    <t xml:space="preserve">Protection de la santé publique (santé au travail) </t>
  </si>
  <si>
    <t>Cadre législatif et réglementaire en protection de la santé publique</t>
  </si>
  <si>
    <t>Déterminants de la santé et modificateurs du risque</t>
  </si>
  <si>
    <t>Causalité et évidences</t>
  </si>
  <si>
    <t>Analyse et gestion de risque</t>
  </si>
  <si>
    <t>Surveillance en santé publique (épidémiologique) et vigie sanitaire</t>
  </si>
  <si>
    <t>Situations d'urgence en santé publique</t>
  </si>
  <si>
    <t>Mesures de prévention, de contrôle, d'élimination et d'éradication des maladies</t>
  </si>
  <si>
    <t>Communication de risque</t>
  </si>
  <si>
    <t xml:space="preserve">Notions de base en maladies infectieuses </t>
  </si>
  <si>
    <t>Épidémie, pandémie, éclosion, agrégat ou grappe</t>
  </si>
  <si>
    <t>Maladies à déclaration obligatoire (MADO)</t>
  </si>
  <si>
    <t>Immunisation et produits immunisants</t>
  </si>
  <si>
    <t>Salubrité alimentaire</t>
  </si>
  <si>
    <t>Prévention des infections transmises de personne à personne</t>
  </si>
  <si>
    <t>Prévention et contrôle des zoonoses et des infections vectorielles</t>
  </si>
  <si>
    <t>Investigation d'une éclosion</t>
  </si>
  <si>
    <t>Gestion d'une éclosion</t>
  </si>
  <si>
    <t>Étude de cas</t>
  </si>
  <si>
    <t>La santé environnementale</t>
  </si>
  <si>
    <t>Nature des agresseurs environnementaux et voies d'exposition et d'absorption</t>
  </si>
  <si>
    <t>L'eau potable, le réseau d'aqueduc et les puits privés</t>
  </si>
  <si>
    <t>L'eau récréative</t>
  </si>
  <si>
    <t>L'environnement bâti et les problèmes de salubrité</t>
  </si>
  <si>
    <t>Qualité de l'air ambiant et pollution atmosphérique</t>
  </si>
  <si>
    <t>Étude de cas sur l'analyse et la gestion d'un problème de santé environnementale</t>
  </si>
  <si>
    <t>Cadre législatif et règlementaire en santé et sécurité au travail</t>
  </si>
  <si>
    <t>Notions de base en santé et la sécurité au travail</t>
  </si>
  <si>
    <t>Facteurs de risque et surveillance médicale</t>
  </si>
  <si>
    <t>Démarche d'évaluation du risque en milieu de travail</t>
  </si>
  <si>
    <t>Proportion (%)</t>
  </si>
  <si>
    <t>Introduction à la protection de la santé publique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</si>
</sst>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1" applyNumberFormat="0" applyAlignment="0" applyProtection="0"/>
    <xf numFmtId="0" fontId="5" fillId="5" borderId="2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Fill="1" applyBorder="1" applyAlignment="1" applyProtection="1">
      <alignment horizontal="center"/>
    </xf>
    <xf numFmtId="2" fontId="4" fillId="6" borderId="1" xfId="4" applyNumberFormat="1" applyAlignment="1" applyProtection="1">
      <alignment horizontal="center"/>
      <protection locked="0"/>
    </xf>
    <xf numFmtId="0" fontId="4" fillId="6" borderId="1" xfId="4" applyProtection="1">
      <protection locked="0"/>
    </xf>
    <xf numFmtId="9" fontId="4" fillId="6" borderId="1" xfId="4" applyNumberFormat="1" applyAlignment="1" applyProtection="1">
      <alignment horizontal="center"/>
      <protection locked="0"/>
    </xf>
    <xf numFmtId="2" fontId="5" fillId="5" borderId="2" xfId="5" applyNumberFormat="1" applyAlignment="1">
      <alignment horizontal="center"/>
    </xf>
    <xf numFmtId="0" fontId="4" fillId="6" borderId="1" xfId="4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9" fontId="3" fillId="3" borderId="0" xfId="2" applyNumberForma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2" fontId="3" fillId="4" borderId="0" xfId="3" applyNumberFormat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2" borderId="0" xfId="1" applyProtection="1"/>
    <xf numFmtId="0" fontId="0" fillId="0" borderId="0" xfId="0" applyNumberFormat="1" applyAlignment="1" applyProtection="1">
      <alignment horizontal="center"/>
    </xf>
    <xf numFmtId="18" fontId="0" fillId="0" borderId="0" xfId="0" applyNumberFormat="1"/>
    <xf numFmtId="0" fontId="0" fillId="0" borderId="0" xfId="0" applyNumberFormat="1"/>
  </cellXfs>
  <cellStyles count="6">
    <cellStyle name="60 % - Accent1" xfId="1" builtinId="32"/>
    <cellStyle name="60 % - Accent2" xfId="2" builtinId="36"/>
    <cellStyle name="Accent2" xfId="3" builtinId="33"/>
    <cellStyle name="Entrée" xfId="4" builtinId="20"/>
    <cellStyle name="Normal" xfId="0" builtinId="0"/>
    <cellStyle name="Sortie" xfId="5" builtinId="21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16"/>
  <sheetViews>
    <sheetView workbookViewId="0">
      <selection activeCell="B11" sqref="B11"/>
    </sheetView>
  </sheetViews>
  <sheetFormatPr baseColWidth="10" defaultRowHeight="12.75"/>
  <cols>
    <col min="1" max="1" width="21" customWidth="1"/>
  </cols>
  <sheetData>
    <row r="10" spans="1:2" ht="15">
      <c r="A10" t="s">
        <v>0</v>
      </c>
      <c r="B10" s="13">
        <v>2</v>
      </c>
    </row>
    <row r="11" spans="1:2">
      <c r="A11" t="s">
        <v>1</v>
      </c>
      <c r="B11" s="40">
        <f>Nombre_de_crédits*15+Nombre_de_crédits*30</f>
        <v>90</v>
      </c>
    </row>
    <row r="16" spans="1:2">
      <c r="B16" s="39"/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6"/>
  <sheetViews>
    <sheetView showZeros="0" zoomScaleNormal="100" workbookViewId="0">
      <selection activeCell="B7" sqref="B7"/>
    </sheetView>
  </sheetViews>
  <sheetFormatPr baseColWidth="10" defaultColWidth="5.5703125" defaultRowHeight="12.75"/>
  <cols>
    <col min="1" max="1" width="110" style="1" customWidth="1"/>
    <col min="2" max="2" width="11.7109375" style="20" customWidth="1"/>
    <col min="3" max="3" width="12.42578125" style="3" customWidth="1"/>
    <col min="4" max="4" width="11.7109375" customWidth="1"/>
  </cols>
  <sheetData>
    <row r="2" spans="1:4">
      <c r="B2" s="17" t="s">
        <v>16</v>
      </c>
      <c r="C2" s="5" t="s">
        <v>17</v>
      </c>
      <c r="D2" s="5" t="s">
        <v>34</v>
      </c>
    </row>
    <row r="3" spans="1:4">
      <c r="A3" s="10" t="s">
        <v>57</v>
      </c>
      <c r="B3" s="18">
        <f>Nombre_d_heure_cible</f>
        <v>90</v>
      </c>
      <c r="C3" s="3">
        <f>C7+C10+C13+C16+C19+C22+C25+C28+C31+C34+C37+C40+C46+C43+C49+C52+C55+C58+C61+C64</f>
        <v>84.6</v>
      </c>
      <c r="D3" s="3">
        <f>B3-C3</f>
        <v>5.4000000000000057</v>
      </c>
    </row>
    <row r="4" spans="1:4">
      <c r="A4" s="10" t="s">
        <v>18</v>
      </c>
      <c r="B4" s="19">
        <v>1</v>
      </c>
      <c r="C4" s="25">
        <f>(B7+B10+B13+B16+B19+B22+B25+B28+B31+B34+B37+B40+B46+B43+B49+B52+B55+B58+B61+B64)</f>
        <v>0.94</v>
      </c>
      <c r="D4" s="4">
        <f>B4-C4</f>
        <v>6.0000000000000053E-2</v>
      </c>
    </row>
    <row r="5" spans="1:4">
      <c r="A5" s="1" t="s">
        <v>2</v>
      </c>
    </row>
    <row r="6" spans="1:4">
      <c r="A6" s="26" t="s">
        <v>35</v>
      </c>
      <c r="B6" s="20" t="s">
        <v>4</v>
      </c>
      <c r="C6" s="7" t="s">
        <v>58</v>
      </c>
    </row>
    <row r="7" spans="1:4" ht="15">
      <c r="A7" s="16" t="s">
        <v>158</v>
      </c>
      <c r="B7" s="14">
        <v>0.23</v>
      </c>
      <c r="C7" s="15">
        <f>Pourcent_Module*Nombre_d_heure_cible</f>
        <v>20.7</v>
      </c>
    </row>
    <row r="8" spans="1:4">
      <c r="A8" s="6"/>
      <c r="B8" s="21"/>
      <c r="C8" s="7"/>
    </row>
    <row r="9" spans="1:4">
      <c r="A9" s="26" t="s">
        <v>36</v>
      </c>
      <c r="B9" s="22"/>
    </row>
    <row r="10" spans="1:4" ht="15">
      <c r="A10" s="16" t="s">
        <v>159</v>
      </c>
      <c r="B10" s="14">
        <v>0.21</v>
      </c>
      <c r="C10" s="15">
        <f>Pourcent_Module*Nombre_d_heure_cible</f>
        <v>18.899999999999999</v>
      </c>
    </row>
    <row r="11" spans="1:4">
      <c r="A11" s="6"/>
      <c r="B11" s="23"/>
      <c r="C11" s="7"/>
    </row>
    <row r="12" spans="1:4">
      <c r="A12" s="27" t="s">
        <v>37</v>
      </c>
      <c r="B12" s="23"/>
      <c r="C12" s="8"/>
    </row>
    <row r="13" spans="1:4" ht="15">
      <c r="A13" s="16" t="s">
        <v>160</v>
      </c>
      <c r="B13" s="14">
        <v>7.0000000000000007E-2</v>
      </c>
      <c r="C13" s="15">
        <f>Pourcent_Module*Nombre_d_heure_cible</f>
        <v>6.3000000000000007</v>
      </c>
    </row>
    <row r="14" spans="1:4">
      <c r="A14" s="6"/>
      <c r="B14" s="23"/>
      <c r="C14" s="7"/>
    </row>
    <row r="15" spans="1:4">
      <c r="A15" s="27" t="s">
        <v>38</v>
      </c>
      <c r="B15" s="23"/>
      <c r="C15" s="8"/>
    </row>
    <row r="16" spans="1:4" ht="15">
      <c r="A16" s="16" t="s">
        <v>161</v>
      </c>
      <c r="B16" s="14">
        <v>0.23</v>
      </c>
      <c r="C16" s="15">
        <f>Pourcent_Module*Nombre_d_heure_cible</f>
        <v>20.7</v>
      </c>
    </row>
    <row r="17" spans="1:3">
      <c r="A17" s="6"/>
      <c r="B17" s="24"/>
      <c r="C17" s="7"/>
    </row>
    <row r="18" spans="1:3">
      <c r="A18" s="27" t="s">
        <v>39</v>
      </c>
      <c r="B18" s="24"/>
      <c r="C18" s="8"/>
    </row>
    <row r="19" spans="1:3" ht="15">
      <c r="A19" s="16" t="s">
        <v>162</v>
      </c>
      <c r="B19" s="14">
        <v>0.2</v>
      </c>
      <c r="C19" s="15">
        <f>Pourcent_Module*Nombre_d_heure_cible</f>
        <v>18</v>
      </c>
    </row>
    <row r="20" spans="1:3">
      <c r="A20" s="6"/>
      <c r="B20" s="24"/>
      <c r="C20" s="7"/>
    </row>
    <row r="21" spans="1:3">
      <c r="A21" s="27" t="s">
        <v>40</v>
      </c>
      <c r="B21" s="24"/>
      <c r="C21" s="8"/>
    </row>
    <row r="22" spans="1:3" ht="15">
      <c r="A22" s="16" t="s">
        <v>19</v>
      </c>
      <c r="B22" s="14"/>
      <c r="C22" s="15">
        <f>Pourcent_Module*Nombre_d_heure_cible</f>
        <v>0</v>
      </c>
    </row>
    <row r="23" spans="1:3">
      <c r="B23" s="24"/>
      <c r="C23" s="7"/>
    </row>
    <row r="24" spans="1:3">
      <c r="A24" s="26" t="s">
        <v>41</v>
      </c>
      <c r="B24" s="24"/>
      <c r="C24" s="8"/>
    </row>
    <row r="25" spans="1:3" ht="15">
      <c r="A25" s="16" t="s">
        <v>20</v>
      </c>
      <c r="B25" s="14"/>
      <c r="C25" s="15">
        <f>Pourcent_Module*Nombre_d_heure_cible</f>
        <v>0</v>
      </c>
    </row>
    <row r="26" spans="1:3">
      <c r="A26" s="6"/>
      <c r="B26" s="11"/>
      <c r="C26" s="7"/>
    </row>
    <row r="27" spans="1:3">
      <c r="A27" s="27" t="s">
        <v>42</v>
      </c>
      <c r="B27" s="24"/>
      <c r="C27" s="8"/>
    </row>
    <row r="28" spans="1:3" ht="15">
      <c r="A28" s="16" t="s">
        <v>21</v>
      </c>
      <c r="B28" s="14"/>
      <c r="C28" s="15">
        <f>Pourcent_Module*Nombre_d_heure_cible</f>
        <v>0</v>
      </c>
    </row>
    <row r="29" spans="1:3">
      <c r="A29" s="6"/>
      <c r="B29" s="24"/>
      <c r="C29" s="7"/>
    </row>
    <row r="30" spans="1:3">
      <c r="A30" s="27" t="s">
        <v>43</v>
      </c>
      <c r="B30" s="24"/>
      <c r="C30" s="8"/>
    </row>
    <row r="31" spans="1:3" ht="15">
      <c r="A31" s="16" t="s">
        <v>22</v>
      </c>
      <c r="B31" s="14"/>
      <c r="C31" s="15">
        <f>Pourcent_Module*Nombre_d_heure_cible</f>
        <v>0</v>
      </c>
    </row>
    <row r="32" spans="1:3">
      <c r="A32" s="6"/>
      <c r="B32" s="24"/>
      <c r="C32" s="7"/>
    </row>
    <row r="33" spans="1:3">
      <c r="A33" s="27" t="s">
        <v>44</v>
      </c>
      <c r="B33" s="24"/>
      <c r="C33" s="8"/>
    </row>
    <row r="34" spans="1:3" ht="15">
      <c r="A34" s="16" t="s">
        <v>23</v>
      </c>
      <c r="B34" s="14"/>
      <c r="C34" s="15">
        <f>Pourcent_Module*Nombre_d_heure_cible</f>
        <v>0</v>
      </c>
    </row>
    <row r="35" spans="1:3">
      <c r="A35" s="6"/>
      <c r="B35" s="24"/>
      <c r="C35" s="7"/>
    </row>
    <row r="36" spans="1:3">
      <c r="A36" s="27" t="s">
        <v>45</v>
      </c>
      <c r="B36" s="24"/>
      <c r="C36" s="8"/>
    </row>
    <row r="37" spans="1:3" ht="15">
      <c r="A37" s="16" t="s">
        <v>24</v>
      </c>
      <c r="B37" s="14"/>
      <c r="C37" s="15">
        <f>Pourcent_Module*Nombre_d_heure_cible</f>
        <v>0</v>
      </c>
    </row>
    <row r="38" spans="1:3">
      <c r="A38" s="2"/>
      <c r="B38" s="24"/>
      <c r="C38" s="7"/>
    </row>
    <row r="39" spans="1:3">
      <c r="A39" s="27" t="s">
        <v>46</v>
      </c>
      <c r="B39" s="24"/>
      <c r="C39" s="8"/>
    </row>
    <row r="40" spans="1:3" ht="15">
      <c r="A40" s="16" t="s">
        <v>25</v>
      </c>
      <c r="B40" s="14"/>
      <c r="C40" s="15">
        <f>Pourcent_Module*Nombre_d_heure_cible</f>
        <v>0</v>
      </c>
    </row>
    <row r="41" spans="1:3">
      <c r="A41" s="6"/>
      <c r="B41" s="24"/>
      <c r="C41" s="7"/>
    </row>
    <row r="42" spans="1:3">
      <c r="A42" s="27" t="s">
        <v>47</v>
      </c>
      <c r="B42" s="24"/>
      <c r="C42" s="8"/>
    </row>
    <row r="43" spans="1:3" ht="15">
      <c r="A43" s="16" t="s">
        <v>26</v>
      </c>
      <c r="B43" s="14"/>
      <c r="C43" s="15">
        <f>Pourcent_Module*Nombre_d_heure_cible</f>
        <v>0</v>
      </c>
    </row>
    <row r="44" spans="1:3">
      <c r="A44" s="6"/>
      <c r="B44" s="24"/>
      <c r="C44" s="7"/>
    </row>
    <row r="45" spans="1:3">
      <c r="A45" s="27" t="s">
        <v>48</v>
      </c>
      <c r="B45" s="24"/>
      <c r="C45" s="8"/>
    </row>
    <row r="46" spans="1:3" ht="15">
      <c r="A46" s="16" t="s">
        <v>27</v>
      </c>
      <c r="B46" s="14"/>
      <c r="C46" s="15">
        <f>Pourcent_Module*Nombre_d_heure_cible</f>
        <v>0</v>
      </c>
    </row>
    <row r="47" spans="1:3">
      <c r="A47" s="6"/>
      <c r="B47" s="24"/>
      <c r="C47" s="7"/>
    </row>
    <row r="48" spans="1:3">
      <c r="A48" s="27" t="s">
        <v>49</v>
      </c>
      <c r="B48" s="24"/>
      <c r="C48" s="8"/>
    </row>
    <row r="49" spans="1:3" ht="15">
      <c r="A49" s="16" t="s">
        <v>28</v>
      </c>
      <c r="B49" s="14"/>
      <c r="C49" s="15">
        <f>Pourcent_Module*Nombre_d_heure_cible</f>
        <v>0</v>
      </c>
    </row>
    <row r="50" spans="1:3">
      <c r="A50" s="6"/>
      <c r="B50" s="24"/>
      <c r="C50" s="7"/>
    </row>
    <row r="51" spans="1:3">
      <c r="A51" s="26" t="s">
        <v>50</v>
      </c>
      <c r="B51" s="24"/>
      <c r="C51" s="9"/>
    </row>
    <row r="52" spans="1:3" ht="15">
      <c r="A52" s="16" t="s">
        <v>29</v>
      </c>
      <c r="B52" s="14"/>
      <c r="C52" s="15">
        <f>Pourcent_Module*Nombre_d_heure_cible</f>
        <v>0</v>
      </c>
    </row>
    <row r="53" spans="1:3">
      <c r="A53" s="6"/>
      <c r="B53" s="24"/>
      <c r="C53" s="7"/>
    </row>
    <row r="54" spans="1:3">
      <c r="A54" s="27" t="s">
        <v>51</v>
      </c>
      <c r="B54" s="24"/>
      <c r="C54" s="8"/>
    </row>
    <row r="55" spans="1:3" ht="15">
      <c r="A55" s="16" t="s">
        <v>30</v>
      </c>
      <c r="B55" s="14"/>
      <c r="C55" s="15">
        <f>Pourcent_Module*Nombre_d_heure_cible</f>
        <v>0</v>
      </c>
    </row>
    <row r="56" spans="1:3">
      <c r="A56" s="6"/>
      <c r="B56" s="24"/>
      <c r="C56" s="7"/>
    </row>
    <row r="57" spans="1:3">
      <c r="A57" s="27" t="s">
        <v>52</v>
      </c>
      <c r="B57" s="24"/>
      <c r="C57" s="8"/>
    </row>
    <row r="58" spans="1:3" ht="15">
      <c r="A58" s="16" t="s">
        <v>31</v>
      </c>
      <c r="B58" s="14"/>
      <c r="C58" s="15">
        <f>Pourcent_Module*Nombre_d_heure_cible</f>
        <v>0</v>
      </c>
    </row>
    <row r="59" spans="1:3">
      <c r="A59" s="6"/>
      <c r="B59" s="24"/>
      <c r="C59" s="7"/>
    </row>
    <row r="60" spans="1:3">
      <c r="A60" s="27" t="s">
        <v>53</v>
      </c>
      <c r="B60" s="24"/>
      <c r="C60" s="8"/>
    </row>
    <row r="61" spans="1:3" ht="15">
      <c r="A61" s="16" t="s">
        <v>32</v>
      </c>
      <c r="B61" s="14"/>
      <c r="C61" s="15">
        <f>Pourcent_Module*Nombre_d_heure_cible</f>
        <v>0</v>
      </c>
    </row>
    <row r="62" spans="1:3">
      <c r="A62" s="6"/>
      <c r="B62" s="24"/>
      <c r="C62" s="7"/>
    </row>
    <row r="63" spans="1:3">
      <c r="A63" s="27" t="s">
        <v>54</v>
      </c>
      <c r="B63" s="24"/>
      <c r="C63" s="8"/>
    </row>
    <row r="64" spans="1:3" ht="13.5" customHeight="1">
      <c r="A64" s="16" t="s">
        <v>33</v>
      </c>
      <c r="B64" s="14"/>
      <c r="C64" s="15">
        <f>Pourcent_Module*Nombre_d_heure_cible</f>
        <v>0</v>
      </c>
    </row>
    <row r="65" spans="1:3">
      <c r="A65" s="6"/>
      <c r="C65" s="7"/>
    </row>
    <row r="66" spans="1:3">
      <c r="C66" s="8"/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09"/>
  <sheetViews>
    <sheetView showZeros="0"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0" sqref="C10"/>
    </sheetView>
  </sheetViews>
  <sheetFormatPr baseColWidth="10" defaultRowHeight="12.75"/>
  <cols>
    <col min="1" max="1" width="11.42578125" style="28"/>
    <col min="2" max="2" width="6.85546875" style="28" customWidth="1"/>
    <col min="3" max="3" width="63.42578125" style="28" customWidth="1"/>
    <col min="4" max="8" width="11.42578125" style="20"/>
    <col min="9" max="9" width="14.7109375" style="20" customWidth="1"/>
    <col min="10" max="10" width="11.42578125" style="20"/>
    <col min="11" max="11" width="11.42578125" style="38" customWidth="1"/>
    <col min="12" max="12" width="12" style="28" customWidth="1"/>
    <col min="13" max="13" width="13.5703125" style="28" customWidth="1"/>
    <col min="14" max="16384" width="11.42578125" style="28"/>
  </cols>
  <sheetData>
    <row r="4" spans="1:13">
      <c r="D4" s="17" t="s">
        <v>5</v>
      </c>
      <c r="E4" s="17" t="s">
        <v>6</v>
      </c>
      <c r="F4" s="17" t="s">
        <v>11</v>
      </c>
      <c r="G4" s="17" t="s">
        <v>7</v>
      </c>
      <c r="H4" s="17" t="s">
        <v>8</v>
      </c>
      <c r="I4" s="17" t="s">
        <v>9</v>
      </c>
      <c r="J4" s="17" t="s">
        <v>10</v>
      </c>
      <c r="K4" s="29" t="s">
        <v>17</v>
      </c>
      <c r="L4" s="17" t="s">
        <v>16</v>
      </c>
      <c r="M4" s="17" t="s">
        <v>34</v>
      </c>
    </row>
    <row r="5" spans="1:13" ht="15">
      <c r="C5" s="30" t="s">
        <v>192</v>
      </c>
      <c r="D5" s="31">
        <f>D6/SUM($D$6:$J$6)</f>
        <v>0.15160142348754455</v>
      </c>
      <c r="E5" s="31">
        <f t="shared" ref="E5:J5" si="0">E6/SUM($D$6:$J$6)</f>
        <v>0.39501779359430605</v>
      </c>
      <c r="F5" s="31">
        <f t="shared" si="0"/>
        <v>0.23487544483985764</v>
      </c>
      <c r="G5" s="31">
        <f t="shared" si="0"/>
        <v>7.4733096085409248E-2</v>
      </c>
      <c r="H5" s="31">
        <f t="shared" si="0"/>
        <v>4.2704626334519574E-2</v>
      </c>
      <c r="I5" s="31">
        <f t="shared" si="0"/>
        <v>5.8362989323843414E-2</v>
      </c>
      <c r="J5" s="31">
        <f t="shared" si="0"/>
        <v>4.2704626334519574E-2</v>
      </c>
      <c r="K5" s="32" t="s">
        <v>56</v>
      </c>
      <c r="L5" s="32" t="s">
        <v>56</v>
      </c>
      <c r="M5" s="32" t="s">
        <v>56</v>
      </c>
    </row>
    <row r="6" spans="1:13" ht="15">
      <c r="C6" s="30" t="s">
        <v>12</v>
      </c>
      <c r="D6" s="33">
        <f>SUM(D9:D108)</f>
        <v>3.5500000000000016</v>
      </c>
      <c r="E6" s="33">
        <f t="shared" ref="E6:J6" si="1">SUM(E9:E108)</f>
        <v>9.25</v>
      </c>
      <c r="F6" s="33">
        <f t="shared" si="1"/>
        <v>5.5</v>
      </c>
      <c r="G6" s="33">
        <f t="shared" si="1"/>
        <v>1.75</v>
      </c>
      <c r="H6" s="33">
        <f t="shared" si="1"/>
        <v>1</v>
      </c>
      <c r="I6" s="33">
        <f t="shared" si="1"/>
        <v>1.3666666666666667</v>
      </c>
      <c r="J6" s="33">
        <f t="shared" si="1"/>
        <v>1</v>
      </c>
      <c r="K6" s="34">
        <f>SUM(D6:J6)</f>
        <v>23.416666666666668</v>
      </c>
      <c r="L6" s="34">
        <f>Nombre_d_heure_cible</f>
        <v>90</v>
      </c>
      <c r="M6" s="34">
        <f>L6-K6</f>
        <v>66.583333333333329</v>
      </c>
    </row>
    <row r="7" spans="1:13" s="35" customFormat="1">
      <c r="D7" s="17"/>
      <c r="E7" s="17"/>
      <c r="F7" s="17"/>
      <c r="G7" s="17"/>
      <c r="H7" s="17"/>
      <c r="I7" s="17"/>
      <c r="J7" s="17"/>
      <c r="K7" s="29"/>
    </row>
    <row r="8" spans="1:13">
      <c r="A8" s="36" t="s">
        <v>14</v>
      </c>
      <c r="B8" s="36" t="s">
        <v>13</v>
      </c>
      <c r="C8" s="36" t="s">
        <v>15</v>
      </c>
      <c r="D8" s="17" t="s">
        <v>5</v>
      </c>
      <c r="E8" s="17" t="s">
        <v>6</v>
      </c>
      <c r="F8" s="17" t="s">
        <v>11</v>
      </c>
      <c r="G8" s="17" t="s">
        <v>7</v>
      </c>
      <c r="H8" s="17" t="s">
        <v>8</v>
      </c>
      <c r="I8" s="17" t="s">
        <v>9</v>
      </c>
      <c r="J8" s="17" t="s">
        <v>10</v>
      </c>
      <c r="K8" s="29" t="s">
        <v>55</v>
      </c>
    </row>
    <row r="9" spans="1:13" ht="15">
      <c r="A9" s="13" t="s">
        <v>35</v>
      </c>
      <c r="B9" s="37" t="s">
        <v>59</v>
      </c>
      <c r="C9" s="13" t="s">
        <v>193</v>
      </c>
      <c r="D9" s="12">
        <v>0.5</v>
      </c>
      <c r="E9" s="12"/>
      <c r="F9" s="12"/>
      <c r="G9" s="12">
        <v>0.25</v>
      </c>
      <c r="H9" s="12"/>
      <c r="I9" s="12"/>
      <c r="J9" s="12"/>
      <c r="K9" s="18">
        <f>SUM(D9:J9)</f>
        <v>0.75</v>
      </c>
    </row>
    <row r="10" spans="1:13" ht="15">
      <c r="A10" s="13" t="s">
        <v>35</v>
      </c>
      <c r="B10" s="37" t="s">
        <v>60</v>
      </c>
      <c r="C10" s="13" t="s">
        <v>163</v>
      </c>
      <c r="D10" s="12">
        <f t="shared" ref="D10:D29" si="2">6/60</f>
        <v>0.1</v>
      </c>
      <c r="E10" s="12">
        <v>0.5</v>
      </c>
      <c r="F10" s="12">
        <v>0.25</v>
      </c>
      <c r="G10" s="12"/>
      <c r="H10" s="12"/>
      <c r="I10" s="12"/>
      <c r="J10" s="12"/>
      <c r="K10" s="18">
        <f t="shared" ref="K10:K73" si="3">SUM(D10:J10)</f>
        <v>0.85</v>
      </c>
    </row>
    <row r="11" spans="1:13" ht="15">
      <c r="A11" s="13" t="s">
        <v>35</v>
      </c>
      <c r="B11" s="37" t="s">
        <v>61</v>
      </c>
      <c r="C11" s="13" t="s">
        <v>164</v>
      </c>
      <c r="D11" s="12">
        <f t="shared" si="2"/>
        <v>0.1</v>
      </c>
      <c r="E11" s="12">
        <v>0.75</v>
      </c>
      <c r="F11" s="12">
        <v>0.25</v>
      </c>
      <c r="G11" s="12"/>
      <c r="H11" s="12"/>
      <c r="I11" s="12">
        <f t="shared" ref="I11" si="4">12/60</f>
        <v>0.2</v>
      </c>
      <c r="J11" s="12"/>
      <c r="K11" s="18">
        <f t="shared" si="3"/>
        <v>1.3</v>
      </c>
    </row>
    <row r="12" spans="1:13" ht="15">
      <c r="A12" s="13" t="s">
        <v>35</v>
      </c>
      <c r="B12" s="37" t="s">
        <v>62</v>
      </c>
      <c r="C12" s="13" t="s">
        <v>165</v>
      </c>
      <c r="D12" s="12">
        <f t="shared" si="2"/>
        <v>0.1</v>
      </c>
      <c r="E12" s="12"/>
      <c r="F12" s="12"/>
      <c r="G12" s="12"/>
      <c r="H12" s="12"/>
      <c r="I12" s="12"/>
      <c r="J12" s="12"/>
      <c r="K12" s="18">
        <f t="shared" si="3"/>
        <v>0.1</v>
      </c>
    </row>
    <row r="13" spans="1:13" ht="15">
      <c r="A13" s="13" t="s">
        <v>35</v>
      </c>
      <c r="B13" s="37" t="s">
        <v>63</v>
      </c>
      <c r="C13" s="13" t="s">
        <v>166</v>
      </c>
      <c r="D13" s="12">
        <f t="shared" si="2"/>
        <v>0.1</v>
      </c>
      <c r="E13" s="12">
        <v>1</v>
      </c>
      <c r="F13" s="12"/>
      <c r="G13" s="12"/>
      <c r="H13" s="12"/>
      <c r="I13" s="12"/>
      <c r="J13" s="12"/>
      <c r="K13" s="18">
        <f t="shared" si="3"/>
        <v>1.1000000000000001</v>
      </c>
    </row>
    <row r="14" spans="1:13" ht="15">
      <c r="A14" s="13" t="s">
        <v>35</v>
      </c>
      <c r="B14" s="37" t="s">
        <v>64</v>
      </c>
      <c r="C14" s="13" t="s">
        <v>167</v>
      </c>
      <c r="D14" s="12">
        <f t="shared" si="2"/>
        <v>0.1</v>
      </c>
      <c r="E14" s="12"/>
      <c r="F14" s="12"/>
      <c r="G14" s="12"/>
      <c r="H14" s="12"/>
      <c r="I14" s="12"/>
      <c r="J14" s="12"/>
      <c r="K14" s="18">
        <f t="shared" si="3"/>
        <v>0.1</v>
      </c>
    </row>
    <row r="15" spans="1:13" ht="15">
      <c r="A15" s="13" t="s">
        <v>35</v>
      </c>
      <c r="B15" s="37" t="s">
        <v>65</v>
      </c>
      <c r="C15" s="13" t="s">
        <v>168</v>
      </c>
      <c r="D15" s="12">
        <f t="shared" si="2"/>
        <v>0.1</v>
      </c>
      <c r="E15" s="12"/>
      <c r="F15" s="12"/>
      <c r="G15" s="12"/>
      <c r="H15" s="12"/>
      <c r="I15" s="12"/>
      <c r="J15" s="12"/>
      <c r="K15" s="18">
        <f t="shared" si="3"/>
        <v>0.1</v>
      </c>
    </row>
    <row r="16" spans="1:13" ht="15">
      <c r="A16" s="13" t="s">
        <v>35</v>
      </c>
      <c r="B16" s="37" t="s">
        <v>66</v>
      </c>
      <c r="C16" s="13" t="s">
        <v>169</v>
      </c>
      <c r="D16" s="12">
        <f t="shared" si="2"/>
        <v>0.1</v>
      </c>
      <c r="E16" s="12"/>
      <c r="F16" s="12"/>
      <c r="G16" s="12"/>
      <c r="H16" s="12"/>
      <c r="I16" s="12"/>
      <c r="J16" s="12"/>
      <c r="K16" s="18">
        <f t="shared" si="3"/>
        <v>0.1</v>
      </c>
    </row>
    <row r="17" spans="1:11" ht="15">
      <c r="A17" s="13" t="s">
        <v>35</v>
      </c>
      <c r="B17" s="37" t="s">
        <v>67</v>
      </c>
      <c r="C17" s="13" t="s">
        <v>170</v>
      </c>
      <c r="D17" s="12">
        <f t="shared" si="2"/>
        <v>0.1</v>
      </c>
      <c r="E17" s="12"/>
      <c r="F17" s="12"/>
      <c r="G17" s="12"/>
      <c r="H17" s="12"/>
      <c r="I17" s="12"/>
      <c r="J17" s="12"/>
      <c r="K17" s="18">
        <f t="shared" si="3"/>
        <v>0.1</v>
      </c>
    </row>
    <row r="18" spans="1:11" ht="15">
      <c r="A18" s="13" t="s">
        <v>36</v>
      </c>
      <c r="B18" s="37" t="s">
        <v>68</v>
      </c>
      <c r="C18" s="13" t="s">
        <v>171</v>
      </c>
      <c r="D18" s="12">
        <f t="shared" si="2"/>
        <v>0.1</v>
      </c>
      <c r="E18" s="12"/>
      <c r="F18" s="12"/>
      <c r="G18" s="12"/>
      <c r="H18" s="12"/>
      <c r="I18" s="12"/>
      <c r="J18" s="12"/>
      <c r="K18" s="18">
        <f t="shared" si="3"/>
        <v>0.1</v>
      </c>
    </row>
    <row r="19" spans="1:11" ht="15">
      <c r="A19" s="13" t="s">
        <v>36</v>
      </c>
      <c r="B19" s="37" t="s">
        <v>69</v>
      </c>
      <c r="C19" s="13" t="s">
        <v>172</v>
      </c>
      <c r="D19" s="12">
        <f t="shared" si="2"/>
        <v>0.1</v>
      </c>
      <c r="E19" s="12"/>
      <c r="F19" s="12"/>
      <c r="G19" s="12"/>
      <c r="H19" s="12"/>
      <c r="I19" s="12"/>
      <c r="J19" s="12"/>
      <c r="K19" s="18">
        <f t="shared" si="3"/>
        <v>0.1</v>
      </c>
    </row>
    <row r="20" spans="1:11" ht="15">
      <c r="A20" s="13" t="s">
        <v>36</v>
      </c>
      <c r="B20" s="37" t="s">
        <v>70</v>
      </c>
      <c r="C20" s="13" t="s">
        <v>173</v>
      </c>
      <c r="D20" s="12">
        <f t="shared" si="2"/>
        <v>0.1</v>
      </c>
      <c r="E20" s="12"/>
      <c r="F20" s="12"/>
      <c r="G20" s="12"/>
      <c r="H20" s="12"/>
      <c r="I20" s="12"/>
      <c r="J20" s="12"/>
      <c r="K20" s="18">
        <f t="shared" si="3"/>
        <v>0.1</v>
      </c>
    </row>
    <row r="21" spans="1:11" ht="15">
      <c r="A21" s="13" t="s">
        <v>36</v>
      </c>
      <c r="B21" s="37" t="s">
        <v>71</v>
      </c>
      <c r="C21" s="13" t="s">
        <v>174</v>
      </c>
      <c r="D21" s="12">
        <f t="shared" si="2"/>
        <v>0.1</v>
      </c>
      <c r="E21" s="12"/>
      <c r="F21" s="12"/>
      <c r="G21" s="12"/>
      <c r="H21" s="12"/>
      <c r="I21" s="12"/>
      <c r="J21" s="12"/>
      <c r="K21" s="18">
        <f t="shared" si="3"/>
        <v>0.1</v>
      </c>
    </row>
    <row r="22" spans="1:11" ht="15">
      <c r="A22" s="13" t="s">
        <v>36</v>
      </c>
      <c r="B22" s="37" t="s">
        <v>72</v>
      </c>
      <c r="C22" s="13" t="s">
        <v>175</v>
      </c>
      <c r="D22" s="12">
        <f t="shared" si="2"/>
        <v>0.1</v>
      </c>
      <c r="E22" s="12"/>
      <c r="F22" s="12"/>
      <c r="G22" s="12"/>
      <c r="H22" s="12"/>
      <c r="I22" s="12"/>
      <c r="J22" s="12"/>
      <c r="K22" s="18">
        <f t="shared" si="3"/>
        <v>0.1</v>
      </c>
    </row>
    <row r="23" spans="1:11" ht="15">
      <c r="A23" s="13" t="s">
        <v>36</v>
      </c>
      <c r="B23" s="37" t="s">
        <v>73</v>
      </c>
      <c r="C23" s="13" t="s">
        <v>176</v>
      </c>
      <c r="D23" s="12">
        <f t="shared" si="2"/>
        <v>0.1</v>
      </c>
      <c r="E23" s="12"/>
      <c r="F23" s="12"/>
      <c r="G23" s="12"/>
      <c r="H23" s="12"/>
      <c r="I23" s="12"/>
      <c r="J23" s="12"/>
      <c r="K23" s="18">
        <f t="shared" si="3"/>
        <v>0.1</v>
      </c>
    </row>
    <row r="24" spans="1:11" ht="15">
      <c r="A24" s="13" t="s">
        <v>36</v>
      </c>
      <c r="B24" s="37" t="s">
        <v>74</v>
      </c>
      <c r="C24" s="13" t="s">
        <v>177</v>
      </c>
      <c r="D24" s="12">
        <f t="shared" si="2"/>
        <v>0.1</v>
      </c>
      <c r="E24" s="12"/>
      <c r="F24" s="12"/>
      <c r="G24" s="12"/>
      <c r="H24" s="12"/>
      <c r="I24" s="12"/>
      <c r="J24" s="12"/>
      <c r="K24" s="18">
        <f t="shared" si="3"/>
        <v>0.1</v>
      </c>
    </row>
    <row r="25" spans="1:11" ht="15">
      <c r="A25" s="13" t="s">
        <v>37</v>
      </c>
      <c r="B25" s="37" t="s">
        <v>75</v>
      </c>
      <c r="C25" s="13" t="s">
        <v>178</v>
      </c>
      <c r="D25" s="12">
        <f t="shared" si="2"/>
        <v>0.1</v>
      </c>
      <c r="E25" s="12"/>
      <c r="F25" s="12"/>
      <c r="G25" s="12"/>
      <c r="H25" s="12"/>
      <c r="I25" s="12"/>
      <c r="J25" s="12"/>
      <c r="K25" s="18">
        <f t="shared" si="3"/>
        <v>0.1</v>
      </c>
    </row>
    <row r="26" spans="1:11" ht="15">
      <c r="A26" s="13" t="s">
        <v>37</v>
      </c>
      <c r="B26" s="37" t="s">
        <v>76</v>
      </c>
      <c r="C26" s="13" t="s">
        <v>179</v>
      </c>
      <c r="D26" s="12">
        <f t="shared" si="2"/>
        <v>0.1</v>
      </c>
      <c r="E26" s="12"/>
      <c r="F26" s="12"/>
      <c r="G26" s="12"/>
      <c r="H26" s="12"/>
      <c r="I26" s="12"/>
      <c r="J26" s="12"/>
      <c r="K26" s="18">
        <f t="shared" si="3"/>
        <v>0.1</v>
      </c>
    </row>
    <row r="27" spans="1:11" ht="15">
      <c r="A27" s="13" t="s">
        <v>37</v>
      </c>
      <c r="B27" s="37" t="s">
        <v>77</v>
      </c>
      <c r="C27" s="13" t="s">
        <v>180</v>
      </c>
      <c r="D27" s="12">
        <f t="shared" si="2"/>
        <v>0.1</v>
      </c>
      <c r="E27" s="12"/>
      <c r="F27" s="12"/>
      <c r="G27" s="12"/>
      <c r="H27" s="12"/>
      <c r="I27" s="12"/>
      <c r="J27" s="12"/>
      <c r="K27" s="18">
        <f t="shared" si="3"/>
        <v>0.1</v>
      </c>
    </row>
    <row r="28" spans="1:11" ht="15">
      <c r="A28" s="13" t="s">
        <v>38</v>
      </c>
      <c r="B28" s="37" t="s">
        <v>78</v>
      </c>
      <c r="C28" s="13" t="s">
        <v>181</v>
      </c>
      <c r="D28" s="12">
        <f t="shared" si="2"/>
        <v>0.1</v>
      </c>
      <c r="E28" s="12"/>
      <c r="F28" s="12"/>
      <c r="G28" s="12"/>
      <c r="H28" s="12"/>
      <c r="I28" s="12"/>
      <c r="J28" s="12"/>
      <c r="K28" s="18">
        <f t="shared" si="3"/>
        <v>0.1</v>
      </c>
    </row>
    <row r="29" spans="1:11" ht="15">
      <c r="A29" s="13" t="s">
        <v>38</v>
      </c>
      <c r="B29" s="37" t="s">
        <v>79</v>
      </c>
      <c r="C29" s="13" t="s">
        <v>182</v>
      </c>
      <c r="D29" s="12">
        <f t="shared" si="2"/>
        <v>0.1</v>
      </c>
      <c r="E29" s="12">
        <f>60/60</f>
        <v>1</v>
      </c>
      <c r="F29" s="12">
        <f>30/60</f>
        <v>0.5</v>
      </c>
      <c r="G29" s="12"/>
      <c r="H29" s="12"/>
      <c r="I29" s="12">
        <f>30/60</f>
        <v>0.5</v>
      </c>
      <c r="J29" s="12">
        <f t="shared" ref="J29:J32" si="5">12/60</f>
        <v>0.2</v>
      </c>
      <c r="K29" s="18">
        <f t="shared" si="3"/>
        <v>2.3000000000000003</v>
      </c>
    </row>
    <row r="30" spans="1:11" ht="15">
      <c r="A30" s="13" t="s">
        <v>38</v>
      </c>
      <c r="B30" s="37" t="s">
        <v>80</v>
      </c>
      <c r="C30" s="13" t="s">
        <v>183</v>
      </c>
      <c r="D30" s="12">
        <f>15/60</f>
        <v>0.25</v>
      </c>
      <c r="E30" s="12">
        <f>90/60</f>
        <v>1.5</v>
      </c>
      <c r="F30" s="12">
        <f>75/60</f>
        <v>1.25</v>
      </c>
      <c r="G30" s="12">
        <f>60/60</f>
        <v>1</v>
      </c>
      <c r="H30" s="12"/>
      <c r="I30" s="12"/>
      <c r="J30" s="12">
        <f t="shared" si="5"/>
        <v>0.2</v>
      </c>
      <c r="K30" s="18">
        <f t="shared" si="3"/>
        <v>4.2</v>
      </c>
    </row>
    <row r="31" spans="1:11" ht="15">
      <c r="A31" s="13" t="s">
        <v>38</v>
      </c>
      <c r="B31" s="37" t="s">
        <v>81</v>
      </c>
      <c r="C31" s="13" t="s">
        <v>184</v>
      </c>
      <c r="D31" s="12">
        <f>6/60</f>
        <v>0.1</v>
      </c>
      <c r="E31" s="12">
        <f>90/60</f>
        <v>1.5</v>
      </c>
      <c r="F31" s="12">
        <f>90/60</f>
        <v>1.5</v>
      </c>
      <c r="G31" s="12"/>
      <c r="H31" s="12"/>
      <c r="I31" s="12">
        <f>40/60</f>
        <v>0.66666666666666663</v>
      </c>
      <c r="J31" s="12">
        <f t="shared" si="5"/>
        <v>0.2</v>
      </c>
      <c r="K31" s="18">
        <f t="shared" si="3"/>
        <v>3.9666666666666668</v>
      </c>
    </row>
    <row r="32" spans="1:11" ht="15">
      <c r="A32" s="13" t="s">
        <v>38</v>
      </c>
      <c r="B32" s="37" t="s">
        <v>82</v>
      </c>
      <c r="C32" s="13" t="s">
        <v>185</v>
      </c>
      <c r="D32" s="12">
        <f t="shared" ref="D32:D38" si="6">6/60</f>
        <v>0.1</v>
      </c>
      <c r="E32" s="12">
        <f>90/60</f>
        <v>1.5</v>
      </c>
      <c r="F32" s="12">
        <f>60/60</f>
        <v>1</v>
      </c>
      <c r="G32" s="12"/>
      <c r="H32" s="12">
        <f>60/60</f>
        <v>1</v>
      </c>
      <c r="I32" s="12"/>
      <c r="J32" s="12">
        <f t="shared" si="5"/>
        <v>0.2</v>
      </c>
      <c r="K32" s="18">
        <f t="shared" si="3"/>
        <v>3.8000000000000003</v>
      </c>
    </row>
    <row r="33" spans="1:11" ht="15">
      <c r="A33" s="13" t="s">
        <v>38</v>
      </c>
      <c r="B33" s="37" t="s">
        <v>83</v>
      </c>
      <c r="C33" s="13" t="s">
        <v>186</v>
      </c>
      <c r="D33" s="12">
        <f t="shared" si="6"/>
        <v>0.1</v>
      </c>
      <c r="E33" s="12">
        <f>90/60</f>
        <v>1.5</v>
      </c>
      <c r="F33" s="12">
        <f>45/60</f>
        <v>0.75</v>
      </c>
      <c r="G33" s="12">
        <f>30/60</f>
        <v>0.5</v>
      </c>
      <c r="H33" s="12"/>
      <c r="I33" s="12"/>
      <c r="J33" s="12">
        <f>12/60</f>
        <v>0.2</v>
      </c>
      <c r="K33" s="18">
        <f t="shared" si="3"/>
        <v>3.0500000000000003</v>
      </c>
    </row>
    <row r="34" spans="1:11" ht="15">
      <c r="A34" s="13" t="s">
        <v>38</v>
      </c>
      <c r="B34" s="37" t="s">
        <v>84</v>
      </c>
      <c r="C34" s="13" t="s">
        <v>187</v>
      </c>
      <c r="D34" s="12">
        <f t="shared" si="6"/>
        <v>0.1</v>
      </c>
      <c r="E34" s="12"/>
      <c r="F34" s="12"/>
      <c r="G34" s="12"/>
      <c r="H34" s="12"/>
      <c r="I34" s="12"/>
      <c r="J34" s="12"/>
      <c r="K34" s="18">
        <f t="shared" si="3"/>
        <v>0.1</v>
      </c>
    </row>
    <row r="35" spans="1:11" ht="15">
      <c r="A35" s="13" t="s">
        <v>39</v>
      </c>
      <c r="B35" s="37" t="s">
        <v>85</v>
      </c>
      <c r="C35" s="13" t="s">
        <v>188</v>
      </c>
      <c r="D35" s="12">
        <f t="shared" si="6"/>
        <v>0.1</v>
      </c>
      <c r="E35" s="12"/>
      <c r="F35" s="12"/>
      <c r="G35" s="12"/>
      <c r="H35" s="12"/>
      <c r="I35" s="12"/>
      <c r="J35" s="12"/>
      <c r="K35" s="18">
        <f t="shared" si="3"/>
        <v>0.1</v>
      </c>
    </row>
    <row r="36" spans="1:11" ht="15">
      <c r="A36" s="13" t="s">
        <v>35</v>
      </c>
      <c r="B36" s="37" t="s">
        <v>86</v>
      </c>
      <c r="C36" s="13" t="s">
        <v>189</v>
      </c>
      <c r="D36" s="12">
        <f t="shared" si="6"/>
        <v>0.1</v>
      </c>
      <c r="E36" s="12"/>
      <c r="F36" s="12"/>
      <c r="G36" s="12"/>
      <c r="H36" s="12"/>
      <c r="I36" s="12"/>
      <c r="J36" s="12"/>
      <c r="K36" s="18">
        <f t="shared" si="3"/>
        <v>0.1</v>
      </c>
    </row>
    <row r="37" spans="1:11" ht="15">
      <c r="A37" s="13" t="s">
        <v>35</v>
      </c>
      <c r="B37" s="37" t="s">
        <v>87</v>
      </c>
      <c r="C37" s="13" t="s">
        <v>190</v>
      </c>
      <c r="D37" s="12">
        <f t="shared" si="6"/>
        <v>0.1</v>
      </c>
      <c r="E37" s="12"/>
      <c r="F37" s="12"/>
      <c r="G37" s="12"/>
      <c r="H37" s="12"/>
      <c r="I37" s="12"/>
      <c r="J37" s="12"/>
      <c r="K37" s="18">
        <f t="shared" si="3"/>
        <v>0.1</v>
      </c>
    </row>
    <row r="38" spans="1:11" ht="15">
      <c r="A38" s="13" t="s">
        <v>35</v>
      </c>
      <c r="B38" s="37" t="s">
        <v>88</v>
      </c>
      <c r="C38" s="13" t="s">
        <v>191</v>
      </c>
      <c r="D38" s="12">
        <f t="shared" si="6"/>
        <v>0.1</v>
      </c>
      <c r="E38" s="12"/>
      <c r="F38" s="12"/>
      <c r="G38" s="12"/>
      <c r="H38" s="12"/>
      <c r="I38" s="12"/>
      <c r="J38" s="12"/>
      <c r="K38" s="18">
        <f t="shared" si="3"/>
        <v>0.1</v>
      </c>
    </row>
    <row r="39" spans="1:11" ht="15">
      <c r="A39" s="13" t="s">
        <v>35</v>
      </c>
      <c r="B39" s="37" t="s">
        <v>89</v>
      </c>
      <c r="C39" s="13"/>
      <c r="D39" s="12"/>
      <c r="E39" s="12"/>
      <c r="F39" s="12"/>
      <c r="G39" s="12"/>
      <c r="H39" s="12"/>
      <c r="I39" s="12"/>
      <c r="J39" s="12"/>
      <c r="K39" s="18">
        <f t="shared" si="3"/>
        <v>0</v>
      </c>
    </row>
    <row r="40" spans="1:11" ht="15">
      <c r="A40" s="13" t="s">
        <v>35</v>
      </c>
      <c r="B40" s="37" t="s">
        <v>90</v>
      </c>
      <c r="C40" s="13"/>
      <c r="D40" s="12"/>
      <c r="E40" s="12"/>
      <c r="F40" s="12"/>
      <c r="G40" s="12"/>
      <c r="H40" s="12"/>
      <c r="I40" s="12"/>
      <c r="J40" s="12"/>
      <c r="K40" s="18">
        <f t="shared" si="3"/>
        <v>0</v>
      </c>
    </row>
    <row r="41" spans="1:11" ht="15">
      <c r="A41" s="13" t="s">
        <v>35</v>
      </c>
      <c r="B41" s="37" t="s">
        <v>91</v>
      </c>
      <c r="C41" s="13"/>
      <c r="D41" s="12"/>
      <c r="E41" s="12"/>
      <c r="F41" s="12"/>
      <c r="G41" s="12"/>
      <c r="H41" s="12"/>
      <c r="I41" s="12"/>
      <c r="J41" s="12"/>
      <c r="K41" s="18">
        <f t="shared" si="3"/>
        <v>0</v>
      </c>
    </row>
    <row r="42" spans="1:11" ht="15">
      <c r="A42" s="13" t="s">
        <v>35</v>
      </c>
      <c r="B42" s="37" t="s">
        <v>92</v>
      </c>
      <c r="C42" s="13"/>
      <c r="D42" s="12"/>
      <c r="E42" s="12"/>
      <c r="F42" s="12"/>
      <c r="G42" s="12"/>
      <c r="H42" s="12"/>
      <c r="I42" s="12"/>
      <c r="J42" s="12"/>
      <c r="K42" s="18">
        <f t="shared" si="3"/>
        <v>0</v>
      </c>
    </row>
    <row r="43" spans="1:11" ht="15">
      <c r="A43" s="13" t="s">
        <v>35</v>
      </c>
      <c r="B43" s="37" t="s">
        <v>93</v>
      </c>
      <c r="C43" s="13"/>
      <c r="D43" s="12"/>
      <c r="E43" s="12"/>
      <c r="F43" s="12"/>
      <c r="G43" s="12"/>
      <c r="H43" s="12"/>
      <c r="I43" s="12"/>
      <c r="J43" s="12"/>
      <c r="K43" s="18">
        <f t="shared" si="3"/>
        <v>0</v>
      </c>
    </row>
    <row r="44" spans="1:11" ht="15">
      <c r="A44" s="13" t="s">
        <v>35</v>
      </c>
      <c r="B44" s="37" t="s">
        <v>94</v>
      </c>
      <c r="C44" s="13"/>
      <c r="D44" s="12"/>
      <c r="E44" s="12"/>
      <c r="F44" s="12"/>
      <c r="G44" s="12"/>
      <c r="H44" s="12"/>
      <c r="I44" s="12"/>
      <c r="J44" s="12"/>
      <c r="K44" s="18">
        <f t="shared" si="3"/>
        <v>0</v>
      </c>
    </row>
    <row r="45" spans="1:11" ht="15">
      <c r="A45" s="13" t="s">
        <v>35</v>
      </c>
      <c r="B45" s="37" t="s">
        <v>95</v>
      </c>
      <c r="C45" s="13"/>
      <c r="D45" s="12"/>
      <c r="E45" s="12"/>
      <c r="F45" s="12"/>
      <c r="G45" s="12"/>
      <c r="H45" s="12"/>
      <c r="I45" s="12"/>
      <c r="J45" s="12"/>
      <c r="K45" s="18">
        <f t="shared" si="3"/>
        <v>0</v>
      </c>
    </row>
    <row r="46" spans="1:11" ht="15">
      <c r="A46" s="13" t="s">
        <v>35</v>
      </c>
      <c r="B46" s="37" t="s">
        <v>96</v>
      </c>
      <c r="C46" s="13"/>
      <c r="D46" s="12"/>
      <c r="E46" s="12"/>
      <c r="F46" s="12"/>
      <c r="G46" s="12"/>
      <c r="H46" s="12"/>
      <c r="I46" s="12"/>
      <c r="J46" s="12"/>
      <c r="K46" s="18">
        <f t="shared" si="3"/>
        <v>0</v>
      </c>
    </row>
    <row r="47" spans="1:11" ht="15">
      <c r="A47" s="13" t="s">
        <v>35</v>
      </c>
      <c r="B47" s="37" t="s">
        <v>97</v>
      </c>
      <c r="C47" s="13"/>
      <c r="D47" s="12"/>
      <c r="E47" s="12"/>
      <c r="F47" s="12"/>
      <c r="G47" s="12"/>
      <c r="H47" s="12"/>
      <c r="I47" s="12"/>
      <c r="J47" s="12"/>
      <c r="K47" s="18">
        <f t="shared" si="3"/>
        <v>0</v>
      </c>
    </row>
    <row r="48" spans="1:11" ht="15">
      <c r="A48" s="13" t="s">
        <v>35</v>
      </c>
      <c r="B48" s="37" t="s">
        <v>98</v>
      </c>
      <c r="C48" s="13"/>
      <c r="D48" s="12"/>
      <c r="E48" s="12"/>
      <c r="F48" s="12"/>
      <c r="G48" s="12"/>
      <c r="H48" s="12"/>
      <c r="I48" s="12"/>
      <c r="J48" s="12"/>
      <c r="K48" s="18">
        <f t="shared" si="3"/>
        <v>0</v>
      </c>
    </row>
    <row r="49" spans="1:11" ht="15">
      <c r="A49" s="13" t="s">
        <v>35</v>
      </c>
      <c r="B49" s="37" t="s">
        <v>99</v>
      </c>
      <c r="C49" s="13"/>
      <c r="D49" s="12"/>
      <c r="E49" s="12"/>
      <c r="F49" s="12"/>
      <c r="G49" s="12"/>
      <c r="H49" s="12"/>
      <c r="I49" s="12"/>
      <c r="J49" s="12"/>
      <c r="K49" s="18">
        <f t="shared" si="3"/>
        <v>0</v>
      </c>
    </row>
    <row r="50" spans="1:11" ht="15">
      <c r="A50" s="13" t="s">
        <v>35</v>
      </c>
      <c r="B50" s="37" t="s">
        <v>100</v>
      </c>
      <c r="C50" s="13"/>
      <c r="D50" s="12"/>
      <c r="E50" s="12"/>
      <c r="F50" s="12"/>
      <c r="G50" s="12"/>
      <c r="H50" s="12"/>
      <c r="I50" s="12"/>
      <c r="J50" s="12"/>
      <c r="K50" s="18">
        <f t="shared" si="3"/>
        <v>0</v>
      </c>
    </row>
    <row r="51" spans="1:11" ht="15">
      <c r="A51" s="13" t="s">
        <v>35</v>
      </c>
      <c r="B51" s="37" t="s">
        <v>101</v>
      </c>
      <c r="C51" s="13"/>
      <c r="D51" s="12"/>
      <c r="E51" s="12"/>
      <c r="F51" s="12"/>
      <c r="G51" s="12"/>
      <c r="H51" s="12"/>
      <c r="I51" s="12"/>
      <c r="J51" s="12"/>
      <c r="K51" s="18">
        <f t="shared" si="3"/>
        <v>0</v>
      </c>
    </row>
    <row r="52" spans="1:11" ht="15">
      <c r="A52" s="13" t="s">
        <v>35</v>
      </c>
      <c r="B52" s="37" t="s">
        <v>102</v>
      </c>
      <c r="C52" s="13"/>
      <c r="D52" s="12"/>
      <c r="E52" s="12"/>
      <c r="F52" s="12"/>
      <c r="G52" s="12"/>
      <c r="H52" s="12"/>
      <c r="I52" s="12"/>
      <c r="J52" s="12"/>
      <c r="K52" s="18">
        <f t="shared" si="3"/>
        <v>0</v>
      </c>
    </row>
    <row r="53" spans="1:11" ht="15">
      <c r="A53" s="13" t="s">
        <v>35</v>
      </c>
      <c r="B53" s="37" t="s">
        <v>103</v>
      </c>
      <c r="C53" s="13"/>
      <c r="D53" s="12"/>
      <c r="E53" s="12"/>
      <c r="F53" s="12"/>
      <c r="G53" s="12"/>
      <c r="H53" s="12"/>
      <c r="I53" s="12"/>
      <c r="J53" s="12"/>
      <c r="K53" s="18">
        <f t="shared" si="3"/>
        <v>0</v>
      </c>
    </row>
    <row r="54" spans="1:11" ht="15">
      <c r="A54" s="13" t="s">
        <v>35</v>
      </c>
      <c r="B54" s="37" t="s">
        <v>104</v>
      </c>
      <c r="C54" s="13"/>
      <c r="D54" s="12"/>
      <c r="E54" s="12"/>
      <c r="F54" s="12"/>
      <c r="G54" s="12"/>
      <c r="H54" s="12"/>
      <c r="I54" s="12"/>
      <c r="J54" s="12"/>
      <c r="K54" s="18">
        <f t="shared" si="3"/>
        <v>0</v>
      </c>
    </row>
    <row r="55" spans="1:11" ht="15">
      <c r="A55" s="13" t="s">
        <v>35</v>
      </c>
      <c r="B55" s="37" t="s">
        <v>105</v>
      </c>
      <c r="C55" s="13"/>
      <c r="D55" s="12"/>
      <c r="E55" s="12"/>
      <c r="F55" s="12"/>
      <c r="G55" s="12"/>
      <c r="H55" s="12"/>
      <c r="I55" s="12"/>
      <c r="J55" s="12"/>
      <c r="K55" s="18">
        <f t="shared" si="3"/>
        <v>0</v>
      </c>
    </row>
    <row r="56" spans="1:11" ht="15">
      <c r="A56" s="13" t="s">
        <v>35</v>
      </c>
      <c r="B56" s="37" t="s">
        <v>106</v>
      </c>
      <c r="C56" s="13"/>
      <c r="D56" s="12"/>
      <c r="E56" s="12"/>
      <c r="F56" s="12"/>
      <c r="G56" s="12"/>
      <c r="H56" s="12"/>
      <c r="I56" s="12"/>
      <c r="J56" s="12"/>
      <c r="K56" s="18">
        <f t="shared" si="3"/>
        <v>0</v>
      </c>
    </row>
    <row r="57" spans="1:11" ht="15">
      <c r="A57" s="13" t="s">
        <v>35</v>
      </c>
      <c r="B57" s="37" t="s">
        <v>107</v>
      </c>
      <c r="C57" s="13"/>
      <c r="D57" s="12"/>
      <c r="E57" s="12"/>
      <c r="F57" s="12"/>
      <c r="G57" s="12"/>
      <c r="H57" s="12"/>
      <c r="I57" s="12"/>
      <c r="J57" s="12"/>
      <c r="K57" s="18">
        <f t="shared" si="3"/>
        <v>0</v>
      </c>
    </row>
    <row r="58" spans="1:11" ht="15">
      <c r="A58" s="13" t="s">
        <v>35</v>
      </c>
      <c r="B58" s="37" t="s">
        <v>108</v>
      </c>
      <c r="C58" s="13"/>
      <c r="D58" s="12"/>
      <c r="E58" s="12"/>
      <c r="F58" s="12"/>
      <c r="G58" s="12"/>
      <c r="H58" s="12"/>
      <c r="I58" s="12"/>
      <c r="J58" s="12"/>
      <c r="K58" s="18">
        <f t="shared" si="3"/>
        <v>0</v>
      </c>
    </row>
    <row r="59" spans="1:11" ht="15">
      <c r="A59" s="13" t="s">
        <v>35</v>
      </c>
      <c r="B59" s="37" t="s">
        <v>109</v>
      </c>
      <c r="C59" s="13"/>
      <c r="D59" s="12"/>
      <c r="E59" s="12"/>
      <c r="F59" s="12"/>
      <c r="G59" s="12"/>
      <c r="H59" s="12"/>
      <c r="I59" s="12"/>
      <c r="J59" s="12"/>
      <c r="K59" s="18">
        <f t="shared" si="3"/>
        <v>0</v>
      </c>
    </row>
    <row r="60" spans="1:11" ht="15">
      <c r="A60" s="13" t="s">
        <v>35</v>
      </c>
      <c r="B60" s="37" t="s">
        <v>110</v>
      </c>
      <c r="C60" s="13"/>
      <c r="D60" s="12"/>
      <c r="E60" s="12"/>
      <c r="F60" s="12"/>
      <c r="G60" s="12"/>
      <c r="H60" s="12"/>
      <c r="I60" s="12"/>
      <c r="J60" s="12"/>
      <c r="K60" s="18">
        <f t="shared" si="3"/>
        <v>0</v>
      </c>
    </row>
    <row r="61" spans="1:11" ht="15">
      <c r="A61" s="13" t="s">
        <v>35</v>
      </c>
      <c r="B61" s="37" t="s">
        <v>111</v>
      </c>
      <c r="C61" s="13"/>
      <c r="D61" s="12"/>
      <c r="E61" s="12"/>
      <c r="F61" s="12"/>
      <c r="G61" s="12"/>
      <c r="H61" s="12"/>
      <c r="I61" s="12"/>
      <c r="J61" s="12"/>
      <c r="K61" s="18">
        <f t="shared" si="3"/>
        <v>0</v>
      </c>
    </row>
    <row r="62" spans="1:11" ht="15">
      <c r="A62" s="13" t="s">
        <v>35</v>
      </c>
      <c r="B62" s="37" t="s">
        <v>112</v>
      </c>
      <c r="C62" s="13"/>
      <c r="D62" s="12"/>
      <c r="E62" s="12"/>
      <c r="F62" s="12"/>
      <c r="G62" s="12"/>
      <c r="H62" s="12"/>
      <c r="I62" s="12"/>
      <c r="J62" s="12"/>
      <c r="K62" s="18">
        <f t="shared" si="3"/>
        <v>0</v>
      </c>
    </row>
    <row r="63" spans="1:11" ht="15">
      <c r="A63" s="13" t="s">
        <v>35</v>
      </c>
      <c r="B63" s="37" t="s">
        <v>113</v>
      </c>
      <c r="C63" s="13"/>
      <c r="D63" s="12"/>
      <c r="E63" s="12"/>
      <c r="F63" s="12"/>
      <c r="G63" s="12"/>
      <c r="H63" s="12"/>
      <c r="I63" s="12"/>
      <c r="J63" s="12"/>
      <c r="K63" s="18">
        <f t="shared" si="3"/>
        <v>0</v>
      </c>
    </row>
    <row r="64" spans="1:11" ht="15">
      <c r="A64" s="13" t="s">
        <v>35</v>
      </c>
      <c r="B64" s="37" t="s">
        <v>114</v>
      </c>
      <c r="C64" s="13"/>
      <c r="D64" s="12"/>
      <c r="E64" s="12"/>
      <c r="F64" s="12"/>
      <c r="G64" s="12"/>
      <c r="H64" s="12"/>
      <c r="I64" s="12"/>
      <c r="J64" s="12"/>
      <c r="K64" s="18">
        <f t="shared" si="3"/>
        <v>0</v>
      </c>
    </row>
    <row r="65" spans="1:11" ht="15">
      <c r="A65" s="13" t="s">
        <v>35</v>
      </c>
      <c r="B65" s="37" t="s">
        <v>115</v>
      </c>
      <c r="C65" s="13"/>
      <c r="D65" s="12"/>
      <c r="E65" s="12"/>
      <c r="F65" s="12"/>
      <c r="G65" s="12"/>
      <c r="H65" s="12"/>
      <c r="I65" s="12"/>
      <c r="J65" s="12"/>
      <c r="K65" s="18">
        <f t="shared" si="3"/>
        <v>0</v>
      </c>
    </row>
    <row r="66" spans="1:11" ht="15">
      <c r="A66" s="13" t="s">
        <v>35</v>
      </c>
      <c r="B66" s="37" t="s">
        <v>116</v>
      </c>
      <c r="C66" s="13"/>
      <c r="D66" s="12"/>
      <c r="E66" s="12"/>
      <c r="F66" s="12"/>
      <c r="G66" s="12"/>
      <c r="H66" s="12"/>
      <c r="I66" s="12"/>
      <c r="J66" s="12"/>
      <c r="K66" s="18">
        <f t="shared" si="3"/>
        <v>0</v>
      </c>
    </row>
    <row r="67" spans="1:11" ht="15">
      <c r="A67" s="13" t="s">
        <v>35</v>
      </c>
      <c r="B67" s="37" t="s">
        <v>117</v>
      </c>
      <c r="C67" s="13"/>
      <c r="D67" s="12"/>
      <c r="E67" s="12"/>
      <c r="F67" s="12"/>
      <c r="G67" s="12"/>
      <c r="H67" s="12"/>
      <c r="I67" s="12"/>
      <c r="J67" s="12"/>
      <c r="K67" s="18">
        <f t="shared" si="3"/>
        <v>0</v>
      </c>
    </row>
    <row r="68" spans="1:11" ht="15">
      <c r="A68" s="13" t="s">
        <v>35</v>
      </c>
      <c r="B68" s="37" t="s">
        <v>118</v>
      </c>
      <c r="C68" s="13"/>
      <c r="D68" s="12"/>
      <c r="E68" s="12"/>
      <c r="F68" s="12"/>
      <c r="G68" s="12"/>
      <c r="H68" s="12"/>
      <c r="I68" s="12"/>
      <c r="J68" s="12"/>
      <c r="K68" s="18">
        <f t="shared" si="3"/>
        <v>0</v>
      </c>
    </row>
    <row r="69" spans="1:11" ht="15">
      <c r="A69" s="13" t="s">
        <v>35</v>
      </c>
      <c r="B69" s="37" t="s">
        <v>119</v>
      </c>
      <c r="C69" s="13"/>
      <c r="D69" s="12"/>
      <c r="E69" s="12"/>
      <c r="F69" s="12"/>
      <c r="G69" s="12"/>
      <c r="H69" s="12"/>
      <c r="I69" s="12"/>
      <c r="J69" s="12"/>
      <c r="K69" s="18">
        <f t="shared" si="3"/>
        <v>0</v>
      </c>
    </row>
    <row r="70" spans="1:11" ht="15">
      <c r="A70" s="13" t="s">
        <v>35</v>
      </c>
      <c r="B70" s="37" t="s">
        <v>120</v>
      </c>
      <c r="C70" s="13"/>
      <c r="D70" s="12"/>
      <c r="E70" s="12"/>
      <c r="F70" s="12"/>
      <c r="G70" s="12"/>
      <c r="H70" s="12"/>
      <c r="I70" s="12"/>
      <c r="J70" s="12"/>
      <c r="K70" s="18">
        <f t="shared" si="3"/>
        <v>0</v>
      </c>
    </row>
    <row r="71" spans="1:11" ht="15">
      <c r="A71" s="13" t="s">
        <v>35</v>
      </c>
      <c r="B71" s="37" t="s">
        <v>121</v>
      </c>
      <c r="C71" s="13"/>
      <c r="D71" s="12"/>
      <c r="E71" s="12"/>
      <c r="F71" s="12"/>
      <c r="G71" s="12"/>
      <c r="H71" s="12"/>
      <c r="I71" s="12"/>
      <c r="J71" s="12"/>
      <c r="K71" s="18">
        <f t="shared" si="3"/>
        <v>0</v>
      </c>
    </row>
    <row r="72" spans="1:11" ht="15">
      <c r="A72" s="13" t="s">
        <v>35</v>
      </c>
      <c r="B72" s="37" t="s">
        <v>122</v>
      </c>
      <c r="C72" s="13"/>
      <c r="D72" s="12"/>
      <c r="E72" s="12"/>
      <c r="F72" s="12"/>
      <c r="G72" s="12"/>
      <c r="H72" s="12"/>
      <c r="I72" s="12"/>
      <c r="J72" s="12"/>
      <c r="K72" s="18">
        <f t="shared" si="3"/>
        <v>0</v>
      </c>
    </row>
    <row r="73" spans="1:11" ht="15">
      <c r="A73" s="13" t="s">
        <v>35</v>
      </c>
      <c r="B73" s="37" t="s">
        <v>123</v>
      </c>
      <c r="C73" s="13"/>
      <c r="D73" s="12"/>
      <c r="E73" s="12"/>
      <c r="F73" s="12"/>
      <c r="G73" s="12"/>
      <c r="H73" s="12"/>
      <c r="I73" s="12"/>
      <c r="J73" s="12"/>
      <c r="K73" s="18">
        <f t="shared" si="3"/>
        <v>0</v>
      </c>
    </row>
    <row r="74" spans="1:11" ht="15">
      <c r="A74" s="13" t="s">
        <v>35</v>
      </c>
      <c r="B74" s="37" t="s">
        <v>124</v>
      </c>
      <c r="C74" s="13"/>
      <c r="D74" s="12"/>
      <c r="E74" s="12"/>
      <c r="F74" s="12"/>
      <c r="G74" s="12"/>
      <c r="H74" s="12"/>
      <c r="I74" s="12"/>
      <c r="J74" s="12"/>
      <c r="K74" s="18">
        <f t="shared" ref="K74:K108" si="7">SUM(D74:J74)</f>
        <v>0</v>
      </c>
    </row>
    <row r="75" spans="1:11" ht="15">
      <c r="A75" s="13" t="s">
        <v>35</v>
      </c>
      <c r="B75" s="37" t="s">
        <v>125</v>
      </c>
      <c r="C75" s="13"/>
      <c r="D75" s="12"/>
      <c r="E75" s="12"/>
      <c r="F75" s="12"/>
      <c r="G75" s="12"/>
      <c r="H75" s="12"/>
      <c r="I75" s="12"/>
      <c r="J75" s="12"/>
      <c r="K75" s="18">
        <f t="shared" si="7"/>
        <v>0</v>
      </c>
    </row>
    <row r="76" spans="1:11" ht="15">
      <c r="A76" s="13" t="s">
        <v>35</v>
      </c>
      <c r="B76" s="37" t="s">
        <v>126</v>
      </c>
      <c r="C76" s="13"/>
      <c r="D76" s="12"/>
      <c r="E76" s="12"/>
      <c r="F76" s="12"/>
      <c r="G76" s="12"/>
      <c r="H76" s="12"/>
      <c r="I76" s="12"/>
      <c r="J76" s="12"/>
      <c r="K76" s="18">
        <f t="shared" si="7"/>
        <v>0</v>
      </c>
    </row>
    <row r="77" spans="1:11" ht="15">
      <c r="A77" s="13" t="s">
        <v>35</v>
      </c>
      <c r="B77" s="37" t="s">
        <v>127</v>
      </c>
      <c r="C77" s="13"/>
      <c r="D77" s="12"/>
      <c r="E77" s="12"/>
      <c r="F77" s="12"/>
      <c r="G77" s="12"/>
      <c r="H77" s="12"/>
      <c r="I77" s="12"/>
      <c r="J77" s="12"/>
      <c r="K77" s="18">
        <f t="shared" si="7"/>
        <v>0</v>
      </c>
    </row>
    <row r="78" spans="1:11" ht="15">
      <c r="A78" s="13" t="s">
        <v>35</v>
      </c>
      <c r="B78" s="37" t="s">
        <v>128</v>
      </c>
      <c r="C78" s="13"/>
      <c r="D78" s="12"/>
      <c r="E78" s="12"/>
      <c r="F78" s="12"/>
      <c r="G78" s="12"/>
      <c r="H78" s="12"/>
      <c r="I78" s="12"/>
      <c r="J78" s="12"/>
      <c r="K78" s="18">
        <f t="shared" si="7"/>
        <v>0</v>
      </c>
    </row>
    <row r="79" spans="1:11" ht="15">
      <c r="A79" s="13" t="s">
        <v>35</v>
      </c>
      <c r="B79" s="37" t="s">
        <v>129</v>
      </c>
      <c r="C79" s="13"/>
      <c r="D79" s="12"/>
      <c r="E79" s="12"/>
      <c r="F79" s="12"/>
      <c r="G79" s="12"/>
      <c r="H79" s="12"/>
      <c r="I79" s="12"/>
      <c r="J79" s="12"/>
      <c r="K79" s="18">
        <f t="shared" si="7"/>
        <v>0</v>
      </c>
    </row>
    <row r="80" spans="1:11" ht="15">
      <c r="A80" s="13" t="s">
        <v>35</v>
      </c>
      <c r="B80" s="37" t="s">
        <v>130</v>
      </c>
      <c r="C80" s="13"/>
      <c r="D80" s="12"/>
      <c r="E80" s="12"/>
      <c r="F80" s="12"/>
      <c r="G80" s="12"/>
      <c r="H80" s="12"/>
      <c r="I80" s="12"/>
      <c r="J80" s="12"/>
      <c r="K80" s="18">
        <f t="shared" si="7"/>
        <v>0</v>
      </c>
    </row>
    <row r="81" spans="1:11" ht="15">
      <c r="A81" s="13" t="s">
        <v>35</v>
      </c>
      <c r="B81" s="37" t="s">
        <v>131</v>
      </c>
      <c r="C81" s="13"/>
      <c r="D81" s="12"/>
      <c r="E81" s="12"/>
      <c r="F81" s="12"/>
      <c r="G81" s="12"/>
      <c r="H81" s="12"/>
      <c r="I81" s="12"/>
      <c r="J81" s="12"/>
      <c r="K81" s="18">
        <f t="shared" si="7"/>
        <v>0</v>
      </c>
    </row>
    <row r="82" spans="1:11" ht="15">
      <c r="A82" s="13" t="s">
        <v>35</v>
      </c>
      <c r="B82" s="37" t="s">
        <v>132</v>
      </c>
      <c r="C82" s="13"/>
      <c r="D82" s="12"/>
      <c r="E82" s="12"/>
      <c r="F82" s="12"/>
      <c r="G82" s="12"/>
      <c r="H82" s="12"/>
      <c r="I82" s="12"/>
      <c r="J82" s="12"/>
      <c r="K82" s="18">
        <f t="shared" si="7"/>
        <v>0</v>
      </c>
    </row>
    <row r="83" spans="1:11" ht="15">
      <c r="A83" s="13" t="s">
        <v>35</v>
      </c>
      <c r="B83" s="37" t="s">
        <v>133</v>
      </c>
      <c r="C83" s="13"/>
      <c r="D83" s="12"/>
      <c r="E83" s="12"/>
      <c r="F83" s="12"/>
      <c r="G83" s="12"/>
      <c r="H83" s="12"/>
      <c r="I83" s="12"/>
      <c r="J83" s="12"/>
      <c r="K83" s="18">
        <f t="shared" si="7"/>
        <v>0</v>
      </c>
    </row>
    <row r="84" spans="1:11" ht="15">
      <c r="A84" s="13" t="s">
        <v>35</v>
      </c>
      <c r="B84" s="37" t="s">
        <v>134</v>
      </c>
      <c r="C84" s="13"/>
      <c r="D84" s="12"/>
      <c r="E84" s="12"/>
      <c r="F84" s="12"/>
      <c r="G84" s="12"/>
      <c r="H84" s="12"/>
      <c r="I84" s="12"/>
      <c r="J84" s="12"/>
      <c r="K84" s="18">
        <f t="shared" si="7"/>
        <v>0</v>
      </c>
    </row>
    <row r="85" spans="1:11" ht="15">
      <c r="A85" s="13" t="s">
        <v>35</v>
      </c>
      <c r="B85" s="37" t="s">
        <v>135</v>
      </c>
      <c r="C85" s="13"/>
      <c r="D85" s="12"/>
      <c r="E85" s="12"/>
      <c r="F85" s="12"/>
      <c r="G85" s="12"/>
      <c r="H85" s="12"/>
      <c r="I85" s="12"/>
      <c r="J85" s="12"/>
      <c r="K85" s="18">
        <f t="shared" si="7"/>
        <v>0</v>
      </c>
    </row>
    <row r="86" spans="1:11" ht="15">
      <c r="A86" s="13" t="s">
        <v>35</v>
      </c>
      <c r="B86" s="37" t="s">
        <v>136</v>
      </c>
      <c r="C86" s="13"/>
      <c r="D86" s="12"/>
      <c r="E86" s="12"/>
      <c r="F86" s="12"/>
      <c r="G86" s="12"/>
      <c r="H86" s="12"/>
      <c r="I86" s="12"/>
      <c r="J86" s="12"/>
      <c r="K86" s="18">
        <f t="shared" si="7"/>
        <v>0</v>
      </c>
    </row>
    <row r="87" spans="1:11" ht="15">
      <c r="A87" s="13" t="s">
        <v>35</v>
      </c>
      <c r="B87" s="37" t="s">
        <v>137</v>
      </c>
      <c r="C87" s="13"/>
      <c r="D87" s="12"/>
      <c r="E87" s="12"/>
      <c r="F87" s="12"/>
      <c r="G87" s="12"/>
      <c r="H87" s="12"/>
      <c r="I87" s="12"/>
      <c r="J87" s="12"/>
      <c r="K87" s="18">
        <f t="shared" si="7"/>
        <v>0</v>
      </c>
    </row>
    <row r="88" spans="1:11" ht="15">
      <c r="A88" s="13" t="s">
        <v>35</v>
      </c>
      <c r="B88" s="37" t="s">
        <v>138</v>
      </c>
      <c r="C88" s="13"/>
      <c r="D88" s="12"/>
      <c r="E88" s="12"/>
      <c r="F88" s="12"/>
      <c r="G88" s="12"/>
      <c r="H88" s="12"/>
      <c r="I88" s="12"/>
      <c r="J88" s="12"/>
      <c r="K88" s="18">
        <f t="shared" si="7"/>
        <v>0</v>
      </c>
    </row>
    <row r="89" spans="1:11" ht="15">
      <c r="A89" s="13" t="s">
        <v>35</v>
      </c>
      <c r="B89" s="37" t="s">
        <v>139</v>
      </c>
      <c r="C89" s="13"/>
      <c r="D89" s="12"/>
      <c r="E89" s="12"/>
      <c r="F89" s="12"/>
      <c r="G89" s="12"/>
      <c r="H89" s="12"/>
      <c r="I89" s="12"/>
      <c r="J89" s="12"/>
      <c r="K89" s="18">
        <f t="shared" si="7"/>
        <v>0</v>
      </c>
    </row>
    <row r="90" spans="1:11" ht="15">
      <c r="A90" s="13" t="s">
        <v>35</v>
      </c>
      <c r="B90" s="37" t="s">
        <v>140</v>
      </c>
      <c r="C90" s="13"/>
      <c r="D90" s="12"/>
      <c r="E90" s="12"/>
      <c r="F90" s="12"/>
      <c r="G90" s="12"/>
      <c r="H90" s="12"/>
      <c r="I90" s="12"/>
      <c r="J90" s="12"/>
      <c r="K90" s="18">
        <f t="shared" si="7"/>
        <v>0</v>
      </c>
    </row>
    <row r="91" spans="1:11" ht="15">
      <c r="A91" s="13" t="s">
        <v>35</v>
      </c>
      <c r="B91" s="37" t="s">
        <v>141</v>
      </c>
      <c r="C91" s="13"/>
      <c r="D91" s="12"/>
      <c r="E91" s="12"/>
      <c r="F91" s="12"/>
      <c r="G91" s="12"/>
      <c r="H91" s="12"/>
      <c r="I91" s="12"/>
      <c r="J91" s="12"/>
      <c r="K91" s="18">
        <f t="shared" si="7"/>
        <v>0</v>
      </c>
    </row>
    <row r="92" spans="1:11" ht="15">
      <c r="A92" s="13" t="s">
        <v>35</v>
      </c>
      <c r="B92" s="37" t="s">
        <v>142</v>
      </c>
      <c r="C92" s="13"/>
      <c r="D92" s="12"/>
      <c r="E92" s="12"/>
      <c r="F92" s="12"/>
      <c r="G92" s="12"/>
      <c r="H92" s="12"/>
      <c r="I92" s="12"/>
      <c r="J92" s="12"/>
      <c r="K92" s="18">
        <f t="shared" si="7"/>
        <v>0</v>
      </c>
    </row>
    <row r="93" spans="1:11" ht="15">
      <c r="A93" s="13" t="s">
        <v>35</v>
      </c>
      <c r="B93" s="37" t="s">
        <v>143</v>
      </c>
      <c r="C93" s="13"/>
      <c r="D93" s="12"/>
      <c r="E93" s="12"/>
      <c r="F93" s="12"/>
      <c r="G93" s="12"/>
      <c r="H93" s="12"/>
      <c r="I93" s="12"/>
      <c r="J93" s="12"/>
      <c r="K93" s="18">
        <f t="shared" si="7"/>
        <v>0</v>
      </c>
    </row>
    <row r="94" spans="1:11" ht="15">
      <c r="A94" s="13" t="s">
        <v>35</v>
      </c>
      <c r="B94" s="37" t="s">
        <v>144</v>
      </c>
      <c r="C94" s="13"/>
      <c r="D94" s="12"/>
      <c r="E94" s="12"/>
      <c r="F94" s="12"/>
      <c r="G94" s="12"/>
      <c r="H94" s="12"/>
      <c r="I94" s="12"/>
      <c r="J94" s="12"/>
      <c r="K94" s="18">
        <f t="shared" si="7"/>
        <v>0</v>
      </c>
    </row>
    <row r="95" spans="1:11" ht="15">
      <c r="A95" s="13" t="s">
        <v>35</v>
      </c>
      <c r="B95" s="37" t="s">
        <v>145</v>
      </c>
      <c r="C95" s="13"/>
      <c r="D95" s="12"/>
      <c r="E95" s="12"/>
      <c r="F95" s="12"/>
      <c r="G95" s="12"/>
      <c r="H95" s="12"/>
      <c r="I95" s="12"/>
      <c r="J95" s="12"/>
      <c r="K95" s="18">
        <f t="shared" si="7"/>
        <v>0</v>
      </c>
    </row>
    <row r="96" spans="1:11" ht="15">
      <c r="A96" s="13" t="s">
        <v>35</v>
      </c>
      <c r="B96" s="37" t="s">
        <v>146</v>
      </c>
      <c r="C96" s="13"/>
      <c r="D96" s="12"/>
      <c r="E96" s="12"/>
      <c r="F96" s="12"/>
      <c r="G96" s="12"/>
      <c r="H96" s="12"/>
      <c r="I96" s="12"/>
      <c r="J96" s="12"/>
      <c r="K96" s="18">
        <f t="shared" si="7"/>
        <v>0</v>
      </c>
    </row>
    <row r="97" spans="1:11" ht="15">
      <c r="A97" s="13" t="s">
        <v>35</v>
      </c>
      <c r="B97" s="37" t="s">
        <v>147</v>
      </c>
      <c r="C97" s="13"/>
      <c r="D97" s="12"/>
      <c r="E97" s="12"/>
      <c r="F97" s="12"/>
      <c r="G97" s="12"/>
      <c r="H97" s="12"/>
      <c r="I97" s="12"/>
      <c r="J97" s="12"/>
      <c r="K97" s="18">
        <f t="shared" si="7"/>
        <v>0</v>
      </c>
    </row>
    <row r="98" spans="1:11" ht="15">
      <c r="A98" s="13" t="s">
        <v>35</v>
      </c>
      <c r="B98" s="37" t="s">
        <v>148</v>
      </c>
      <c r="C98" s="13"/>
      <c r="D98" s="12"/>
      <c r="E98" s="12"/>
      <c r="F98" s="12"/>
      <c r="G98" s="12"/>
      <c r="H98" s="12"/>
      <c r="I98" s="12"/>
      <c r="J98" s="12"/>
      <c r="K98" s="18">
        <f t="shared" si="7"/>
        <v>0</v>
      </c>
    </row>
    <row r="99" spans="1:11" ht="15">
      <c r="A99" s="13" t="s">
        <v>35</v>
      </c>
      <c r="B99" s="37" t="s">
        <v>149</v>
      </c>
      <c r="C99" s="13"/>
      <c r="D99" s="12"/>
      <c r="E99" s="12"/>
      <c r="F99" s="12"/>
      <c r="G99" s="12"/>
      <c r="H99" s="12"/>
      <c r="I99" s="12"/>
      <c r="J99" s="12"/>
      <c r="K99" s="18">
        <f t="shared" si="7"/>
        <v>0</v>
      </c>
    </row>
    <row r="100" spans="1:11" ht="15">
      <c r="A100" s="13" t="s">
        <v>35</v>
      </c>
      <c r="B100" s="37" t="s">
        <v>150</v>
      </c>
      <c r="C100" s="13"/>
      <c r="D100" s="12"/>
      <c r="E100" s="12"/>
      <c r="F100" s="12"/>
      <c r="G100" s="12"/>
      <c r="H100" s="12"/>
      <c r="I100" s="12"/>
      <c r="J100" s="12"/>
      <c r="K100" s="18">
        <f t="shared" si="7"/>
        <v>0</v>
      </c>
    </row>
    <row r="101" spans="1:11" ht="15">
      <c r="A101" s="13" t="s">
        <v>35</v>
      </c>
      <c r="B101" s="37" t="s">
        <v>151</v>
      </c>
      <c r="C101" s="13"/>
      <c r="D101" s="12"/>
      <c r="E101" s="12"/>
      <c r="F101" s="12"/>
      <c r="G101" s="12"/>
      <c r="H101" s="12"/>
      <c r="I101" s="12"/>
      <c r="J101" s="12"/>
      <c r="K101" s="18">
        <f t="shared" si="7"/>
        <v>0</v>
      </c>
    </row>
    <row r="102" spans="1:11" ht="15">
      <c r="A102" s="13" t="s">
        <v>35</v>
      </c>
      <c r="B102" s="37" t="s">
        <v>152</v>
      </c>
      <c r="C102" s="13"/>
      <c r="D102" s="12"/>
      <c r="E102" s="12"/>
      <c r="F102" s="12"/>
      <c r="G102" s="12"/>
      <c r="H102" s="12"/>
      <c r="I102" s="12"/>
      <c r="J102" s="12"/>
      <c r="K102" s="18">
        <f t="shared" si="7"/>
        <v>0</v>
      </c>
    </row>
    <row r="103" spans="1:11" ht="15">
      <c r="A103" s="13" t="s">
        <v>35</v>
      </c>
      <c r="B103" s="37" t="s">
        <v>153</v>
      </c>
      <c r="C103" s="13"/>
      <c r="D103" s="12"/>
      <c r="E103" s="12"/>
      <c r="F103" s="12"/>
      <c r="G103" s="12"/>
      <c r="H103" s="12"/>
      <c r="I103" s="12"/>
      <c r="J103" s="12"/>
      <c r="K103" s="18">
        <f t="shared" si="7"/>
        <v>0</v>
      </c>
    </row>
    <row r="104" spans="1:11" ht="15">
      <c r="A104" s="13" t="s">
        <v>35</v>
      </c>
      <c r="B104" s="37" t="s">
        <v>154</v>
      </c>
      <c r="C104" s="13"/>
      <c r="D104" s="12"/>
      <c r="E104" s="12"/>
      <c r="F104" s="12"/>
      <c r="G104" s="12"/>
      <c r="H104" s="12"/>
      <c r="I104" s="12"/>
      <c r="J104" s="12"/>
      <c r="K104" s="18">
        <f t="shared" si="7"/>
        <v>0</v>
      </c>
    </row>
    <row r="105" spans="1:11" ht="15">
      <c r="A105" s="13" t="s">
        <v>35</v>
      </c>
      <c r="B105" s="37" t="s">
        <v>155</v>
      </c>
      <c r="C105" s="13"/>
      <c r="D105" s="12"/>
      <c r="E105" s="12"/>
      <c r="F105" s="12"/>
      <c r="G105" s="12"/>
      <c r="H105" s="12"/>
      <c r="I105" s="12"/>
      <c r="J105" s="12"/>
      <c r="K105" s="18">
        <f t="shared" si="7"/>
        <v>0</v>
      </c>
    </row>
    <row r="106" spans="1:11" ht="15">
      <c r="A106" s="13" t="s">
        <v>35</v>
      </c>
      <c r="B106" s="37" t="s">
        <v>156</v>
      </c>
      <c r="C106" s="13"/>
      <c r="D106" s="12"/>
      <c r="E106" s="12"/>
      <c r="F106" s="12"/>
      <c r="G106" s="12"/>
      <c r="H106" s="12"/>
      <c r="I106" s="12"/>
      <c r="J106" s="12"/>
      <c r="K106" s="18">
        <f t="shared" si="7"/>
        <v>0</v>
      </c>
    </row>
    <row r="107" spans="1:11" ht="15">
      <c r="A107" s="13" t="s">
        <v>35</v>
      </c>
      <c r="B107" s="37" t="s">
        <v>157</v>
      </c>
      <c r="C107" s="13"/>
      <c r="D107" s="12"/>
      <c r="E107" s="12"/>
      <c r="F107" s="12"/>
      <c r="G107" s="12"/>
      <c r="H107" s="12"/>
      <c r="I107" s="12"/>
      <c r="J107" s="12"/>
      <c r="K107" s="18">
        <f t="shared" si="7"/>
        <v>0</v>
      </c>
    </row>
    <row r="108" spans="1:11" ht="15">
      <c r="A108" s="13" t="s">
        <v>35</v>
      </c>
      <c r="B108" s="37" t="s">
        <v>3</v>
      </c>
      <c r="C108" s="13"/>
      <c r="D108" s="12"/>
      <c r="E108" s="12"/>
      <c r="F108" s="12"/>
      <c r="G108" s="12"/>
      <c r="H108" s="12"/>
      <c r="I108" s="12"/>
      <c r="J108" s="12"/>
      <c r="K108" s="18">
        <f t="shared" si="7"/>
        <v>0</v>
      </c>
    </row>
    <row r="109" spans="1:11">
      <c r="K109" s="20"/>
    </row>
  </sheetData>
  <sheetProtection sheet="1" objects="1" scenarios="1"/>
  <phoneticPr fontId="1" type="noConversion"/>
  <conditionalFormatting sqref="C5:C6">
    <cfRule type="cellIs" dxfId="2" priority="3" stopIfTrue="1" operator="lessThan">
      <formula>0</formula>
    </cfRule>
  </conditionalFormatting>
  <conditionalFormatting sqref="K6">
    <cfRule type="cellIs" dxfId="1" priority="2" operator="greaterThan">
      <formula>$L$6</formula>
    </cfRule>
  </conditionalFormatting>
  <conditionalFormatting sqref="M6">
    <cfRule type="cellIs" dxfId="0" priority="1" operator="lessThan">
      <formula>0</formula>
    </cfRule>
  </conditionalFormatting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23</vt:i4>
      </vt:variant>
    </vt:vector>
  </HeadingPairs>
  <TitlesOfParts>
    <vt:vector size="26" baseType="lpstr">
      <vt:lpstr>Crédits</vt:lpstr>
      <vt:lpstr>Modules</vt:lpstr>
      <vt:lpstr>Unités d'apprentissage (UA)</vt:lpstr>
      <vt:lpstr>Durée__M1</vt:lpstr>
      <vt:lpstr>Durée__M10</vt:lpstr>
      <vt:lpstr>Durée__M11</vt:lpstr>
      <vt:lpstr>Durée__M12</vt:lpstr>
      <vt:lpstr>Durée__M13</vt:lpstr>
      <vt:lpstr>Durée__M14</vt:lpstr>
      <vt:lpstr>Durée__M15</vt:lpstr>
      <vt:lpstr>Durée__M16</vt:lpstr>
      <vt:lpstr>Durée__M17</vt:lpstr>
      <vt:lpstr>Durée__M18</vt:lpstr>
      <vt:lpstr>Durée__M19</vt:lpstr>
      <vt:lpstr>Durée__M2</vt:lpstr>
      <vt:lpstr>Durée__M20</vt:lpstr>
      <vt:lpstr>Durée__M3</vt:lpstr>
      <vt:lpstr>Durée__M4</vt:lpstr>
      <vt:lpstr>Durée__M5</vt:lpstr>
      <vt:lpstr>Durée__M6</vt:lpstr>
      <vt:lpstr>Durée__M7</vt:lpstr>
      <vt:lpstr>Durée__M8</vt:lpstr>
      <vt:lpstr>Durée__M9</vt:lpstr>
      <vt:lpstr>Nombre_d_heure_cible</vt:lpstr>
      <vt:lpstr>Nombre_de_crédits</vt:lpstr>
      <vt:lpstr>Pourcent_Module</vt:lpstr>
    </vt:vector>
  </TitlesOfParts>
  <Company>Université de Montréal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&lt;sigle de cours&gt; – &lt;titre de cours&gt; (## cr.)</dc:title>
  <dc:subject>Élément de documentation</dc:subject>
  <dc:creator>André Laflamme</dc:creator>
  <cp:keywords>1.1</cp:keywords>
  <cp:lastModifiedBy>André Laflamme</cp:lastModifiedBy>
  <dcterms:created xsi:type="dcterms:W3CDTF">2007-04-12T21:31:28Z</dcterms:created>
  <dcterms:modified xsi:type="dcterms:W3CDTF">2008-04-10T19:03:57Z</dcterms:modified>
  <cp:category>Approche par compétences</cp:category>
</cp:coreProperties>
</file>